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6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<sst xmlns="http://schemas.openxmlformats.org/spreadsheetml/2006/main" count="976" uniqueCount="208">
  <si>
    <t>Аренда</t>
  </si>
  <si>
    <t>ОПАЛУБКА СТЕН И КОЛОНН ИЗ АЛЮМИНИЕВОГО И СТАЛЬНОГО ПРОФИЛЯ</t>
  </si>
  <si>
    <t>Щиты опалубки</t>
  </si>
  <si>
    <t>№</t>
  </si>
  <si>
    <t>Наименование</t>
  </si>
  <si>
    <t>Ширина, м</t>
  </si>
  <si>
    <t>Высота, м</t>
  </si>
  <si>
    <t>Обеспечительный взнос, руб./м2</t>
  </si>
  <si>
    <t>Арендная плата, руб./м2</t>
  </si>
  <si>
    <t>в сутки</t>
  </si>
  <si>
    <t>в месяц</t>
  </si>
  <si>
    <t>Щит стальной</t>
  </si>
  <si>
    <t>0,25 - 1,20</t>
  </si>
  <si>
    <t>1,5 и 3,0</t>
  </si>
  <si>
    <t>Щит алюминиевый</t>
  </si>
  <si>
    <t>3,0 и 3,3</t>
  </si>
  <si>
    <t>Комплекты колонн</t>
  </si>
  <si>
    <t>Щиты в комплекте колонн</t>
  </si>
  <si>
    <t>Н, м</t>
  </si>
  <si>
    <t>Обеспечительный взнос, руб./шт.</t>
  </si>
  <si>
    <t>Арендная плата, руб./шт.</t>
  </si>
  <si>
    <t>Комплектующие</t>
  </si>
  <si>
    <t>Ед. изм</t>
  </si>
  <si>
    <t>Обеспечительный взнос, руб./ед.</t>
  </si>
  <si>
    <t>Арендная плата, руб./ед.</t>
  </si>
  <si>
    <t>Элемент угловой</t>
  </si>
  <si>
    <t>шт.</t>
  </si>
  <si>
    <t>Болт стяжной</t>
  </si>
  <si>
    <t>м.п.</t>
  </si>
  <si>
    <t>Гайка</t>
  </si>
  <si>
    <t>Замок клиновой</t>
  </si>
  <si>
    <t>Замок удлиненный</t>
  </si>
  <si>
    <t>Подкос телескопический 1-уровневый</t>
  </si>
  <si>
    <t>Подкос телескопический 2-уровневый</t>
  </si>
  <si>
    <t>Кронштейн подмостей</t>
  </si>
  <si>
    <t>Захват монтажный</t>
  </si>
  <si>
    <t>Балка выравнивающая</t>
  </si>
  <si>
    <t>ОПАЛУБКА ПЕРЕКРЫТИЙ</t>
  </si>
  <si>
    <t>Телескопические стойки</t>
  </si>
  <si>
    <t>Рабочий диапазон, м</t>
  </si>
  <si>
    <t>Стойка телескопическая 3.1</t>
  </si>
  <si>
    <t>1.75 - 3.10</t>
  </si>
  <si>
    <t>Стойка телескопическая 3.7</t>
  </si>
  <si>
    <t>2.15 - 3.70</t>
  </si>
  <si>
    <t>Стойка телескопическая 4.2</t>
  </si>
  <si>
    <t>2.75 - 4.20</t>
  </si>
  <si>
    <t>Унивилка для стойки</t>
  </si>
  <si>
    <t>Тренога для стойки</t>
  </si>
  <si>
    <t>Обеспечительный взнос, руб./м.п.</t>
  </si>
  <si>
    <t>Арендная плата, руб./м.п.</t>
  </si>
  <si>
    <t>Балка двутавровая фанеродеревянная 80 х 200 мм</t>
  </si>
  <si>
    <t>Фанера ламинированная водостойкая</t>
  </si>
  <si>
    <t>Размер, м</t>
  </si>
  <si>
    <t>Толщина, мм</t>
  </si>
  <si>
    <t>х</t>
  </si>
  <si>
    <t>ЛЕСА И ОБЪЕМНАЯ СТОЙКА</t>
  </si>
  <si>
    <t>ЛЕСА РАМНЫЕ ДЛЯ ФАСАДНЫХ РАБОТ</t>
  </si>
  <si>
    <t>Рама проходная</t>
  </si>
  <si>
    <t>1,0 х 2,0</t>
  </si>
  <si>
    <t>Рама с лестницей</t>
  </si>
  <si>
    <t>Горизонталь</t>
  </si>
  <si>
    <t>Диагональ</t>
  </si>
  <si>
    <t>Балка настила</t>
  </si>
  <si>
    <t>Щит настила</t>
  </si>
  <si>
    <t>1,0 х 1,0</t>
  </si>
  <si>
    <t>Опорная пята</t>
  </si>
  <si>
    <t>0,15 х 0,15</t>
  </si>
  <si>
    <t>Леса рамные без настила</t>
  </si>
  <si>
    <t>Леса рамные с настилом (1 ярус)</t>
  </si>
  <si>
    <t>ОБЪЕМНЫЕ СТОЙКИ ДЛЯ ОПАЛУБКИ ПЕРЕКРЫТИЙ</t>
  </si>
  <si>
    <t>Стойка вертикальная</t>
  </si>
  <si>
    <t>0,5 - 3,0</t>
  </si>
  <si>
    <t>Стойка горизонтальная</t>
  </si>
  <si>
    <t>0,5 - 2,0</t>
  </si>
  <si>
    <t>Переходник для стойки</t>
  </si>
  <si>
    <t>-</t>
  </si>
  <si>
    <t>Унивилка опорная домкрат</t>
  </si>
  <si>
    <t>0,05 - 0,50</t>
  </si>
  <si>
    <t>Площадка домкрат</t>
  </si>
  <si>
    <t>0,17 - 0,50</t>
  </si>
  <si>
    <t>Размер тур, м</t>
  </si>
  <si>
    <t>Клиновые/чашечные леса</t>
  </si>
  <si>
    <t>1,0 х 1,5</t>
  </si>
  <si>
    <t>Размер обеспечительного взноса может быть снижен в зависимости от условий договора!</t>
  </si>
  <si>
    <t>Продажа</t>
  </si>
  <si>
    <t>Крупнощитовая опалубка 3 и 3.3 м</t>
  </si>
  <si>
    <t>КРУПНОЩИТОВАЯ ОПАЛУБКА ИЗ АЛЮМИНИЕВОГО ПРОФИЛЯ (140 Х 60) ДЛЯ СТЕН И КОЛОНН</t>
  </si>
  <si>
    <t>ВЫСОТА 3,0 м</t>
  </si>
  <si>
    <t>Щит линейный</t>
  </si>
  <si>
    <t>Щит угловой внутренний</t>
  </si>
  <si>
    <t>S, м2</t>
  </si>
  <si>
    <t>Вес, кг</t>
  </si>
  <si>
    <t>Цена, руб./шт.</t>
  </si>
  <si>
    <t>Щит угловой наружный</t>
  </si>
  <si>
    <t>Щит угловой шарнирный</t>
  </si>
  <si>
    <t>Щит универсальный</t>
  </si>
  <si>
    <t>Угловой внешний элемент</t>
  </si>
  <si>
    <t>15.0</t>
  </si>
  <si>
    <t>Возможно изготовление других размеров под заказ</t>
  </si>
  <si>
    <t>ВЫСОТА 3,3 м</t>
  </si>
  <si>
    <t>КРУПНОЩИТОВАЯ ОПАЛУБКА ИЗ СТАЛЬНОГО ПРОФИЛЯ (120 Х 60) ДЛЯ СТЕН И КОЛОНН</t>
  </si>
  <si>
    <t>КРУПНОЩИТОВАЯ ОПАЛУБКА ИЗ СТАЛЬНОГО ОЦИНКОВАННОГО ПРОФИЛЯ (120 Х 60) ДЛЯ СТЕН И КОЛОНН</t>
  </si>
  <si>
    <t>Мелкощитовая опалубка 1.5 м</t>
  </si>
  <si>
    <t>Из алюминиевого профиля (140х60) для стен и колонн</t>
  </si>
  <si>
    <t>ВЫСОТА 1.5 м</t>
  </si>
  <si>
    <t>Из стального профиля (120х60) для стен и колонн</t>
  </si>
  <si>
    <t>Из стального оцинкованного профиля (120 Х 60) для стен и колонн</t>
  </si>
  <si>
    <t>Комплектующие для опалубки</t>
  </si>
  <si>
    <t>Длина, м</t>
  </si>
  <si>
    <t>Макс. длина, м</t>
  </si>
  <si>
    <t>Подкос 2-уровневый</t>
  </si>
  <si>
    <t>Подкос 1-уровневый</t>
  </si>
  <si>
    <t>Шкворень</t>
  </si>
  <si>
    <t>Макс. шаг, м</t>
  </si>
  <si>
    <t>Шайба для гайки</t>
  </si>
  <si>
    <t>Размер вставки, м</t>
  </si>
  <si>
    <t>Цена, руб./м.п.</t>
  </si>
  <si>
    <t>нет</t>
  </si>
  <si>
    <t>0,8-6,0</t>
  </si>
  <si>
    <t>Замок клиновой облегченный</t>
  </si>
  <si>
    <t>Балка выравнивающая угловая</t>
  </si>
  <si>
    <t>0,3-1,5</t>
  </si>
  <si>
    <t>0-250</t>
  </si>
  <si>
    <t>Замок удлиненный оцинкованный</t>
  </si>
  <si>
    <t>Грузо-подъем-ность, кг</t>
  </si>
  <si>
    <t>ПЛАСТИКОВЫЕ ЗАКЛАДНЫЕ И СМАЗКА</t>
  </si>
  <si>
    <t>Упаковка, шт.</t>
  </si>
  <si>
    <t>Цена, руб./уп.</t>
  </si>
  <si>
    <t>Трубка ПВХ</t>
  </si>
  <si>
    <t>Фиксатор-конус</t>
  </si>
  <si>
    <t>Фиксатор-пробка</t>
  </si>
  <si>
    <t>Объем, л</t>
  </si>
  <si>
    <t>Фиксатор-звездочка</t>
  </si>
  <si>
    <t>Смазка для палубы</t>
  </si>
  <si>
    <t>КОМПЛЕКТУЮЩИЕ ДЛЯ ОПАЛУБКИ ПЕРЕКРЫТИЙ НА ТЕЛЕСКОПИЧЕСКИХ СТОЙКАХ</t>
  </si>
  <si>
    <t>Стойки телескопические</t>
  </si>
  <si>
    <t>Нагрузка, кг</t>
  </si>
  <si>
    <t>Стойка телескопическая 4.5</t>
  </si>
  <si>
    <t>Ед.</t>
  </si>
  <si>
    <t>Вес, кг/ед.</t>
  </si>
  <si>
    <t>Цена, руб./ед.</t>
  </si>
  <si>
    <t>2</t>
  </si>
  <si>
    <t>5,2</t>
  </si>
  <si>
    <t>6</t>
  </si>
  <si>
    <t>Фанера ламинированная</t>
  </si>
  <si>
    <t>Цена 1 м3, руб.</t>
  </si>
  <si>
    <t>Листов в пачке, шт.</t>
  </si>
  <si>
    <t>Вес, кг/м2</t>
  </si>
  <si>
    <t>Цена, руб./м2</t>
  </si>
  <si>
    <t>Вес, кг/лист</t>
  </si>
  <si>
    <t>Цена, руб./лист</t>
  </si>
  <si>
    <t>Россия</t>
  </si>
  <si>
    <t>Китай</t>
  </si>
  <si>
    <t>Пластиковые закладные</t>
  </si>
  <si>
    <t>Фиксатор-стойка</t>
  </si>
  <si>
    <t>ОБЪЕМНЫЕ СТОЙКИ ПЕРЕКРЫТИЙ ДЛЯ ОПАЛУБКИ ПЕРЕКРЫТИЙ</t>
  </si>
  <si>
    <t>Стойка вертикальная (2 фланца)</t>
  </si>
  <si>
    <t>Диаметр трубы, мм</t>
  </si>
  <si>
    <t>Стойка вертикальная (3 фланца)</t>
  </si>
  <si>
    <t>Макс. нагрузка на</t>
  </si>
  <si>
    <t>верт. стойку, кг</t>
  </si>
  <si>
    <t>Макс. высота, м</t>
  </si>
  <si>
    <t>Переходник для стоек с фланцем</t>
  </si>
  <si>
    <t xml:space="preserve">Площадка домкрат </t>
  </si>
  <si>
    <t>H, м</t>
  </si>
  <si>
    <t>Стойки объемные клиновые</t>
  </si>
  <si>
    <t>Макс. нагрузка на верт. стойку, кг</t>
  </si>
  <si>
    <t>ОПАЛУБКА ТУТ</t>
  </si>
  <si>
    <t>ПРОДАЖА</t>
  </si>
  <si>
    <t>АРЕНДА</t>
  </si>
  <si>
    <t>Комплектующие без опалубочных щитов</t>
  </si>
  <si>
    <t>Залоговая стоимость - 500 - 1000 руб./м.кв. Опалубка бу в аренду предоставляется с комплектующими (три клиновых замка и три комплекта стяжных винтов на один опалубочный щит)</t>
  </si>
  <si>
    <t>"ГАММА", "МЕКОС", "КРАМОС", "АГРИСОВГАЗ" и аналоги</t>
  </si>
  <si>
    <t>В комплект входят четыре универсальных щита 0,75х3,0м(3,3м), 2 двухуровневых подкоса бу и 16 шкворней с гайками</t>
  </si>
  <si>
    <t>ширина, м</t>
  </si>
  <si>
    <t>высота, м</t>
  </si>
  <si>
    <t>0,75(0,8)</t>
  </si>
  <si>
    <t>3,3+1,2</t>
  </si>
  <si>
    <t>Щит универсальный с доборами выс.4,5м</t>
  </si>
  <si>
    <t>1.5 - 2.6</t>
  </si>
  <si>
    <t>Стойка телескопическая 2.6</t>
  </si>
  <si>
    <t>3.65 - 4.90</t>
  </si>
  <si>
    <t>Стойка телескопическая 4.9</t>
  </si>
  <si>
    <t>3.00 - 4.50</t>
  </si>
  <si>
    <t>Стойка телескопическая 5.4</t>
  </si>
  <si>
    <t>3.80 - 5.40</t>
  </si>
  <si>
    <t>Балка двутавровая фанеродеревянная 1,5-6,0м</t>
  </si>
  <si>
    <t>Стойка телескопическая домкрат</t>
  </si>
  <si>
    <t>1,05 - 1,65</t>
  </si>
  <si>
    <t>3 000 - 2 700</t>
  </si>
  <si>
    <t>1,25 - 2,00</t>
  </si>
  <si>
    <t>2 900- 2 600</t>
  </si>
  <si>
    <t>1,55 - 2,55</t>
  </si>
  <si>
    <t>2 500 - 2 800</t>
  </si>
  <si>
    <t>1,60 - 2,75</t>
  </si>
  <si>
    <t>2 750 - 2 200</t>
  </si>
  <si>
    <t>1,85 - 3,10</t>
  </si>
  <si>
    <t>2 600 - 2 100</t>
  </si>
  <si>
    <t>2,10 - 3,70</t>
  </si>
  <si>
    <t>2 500 - 2 000</t>
  </si>
  <si>
    <t>2,60 - 4,20</t>
  </si>
  <si>
    <t>2 300 - 1 800</t>
  </si>
  <si>
    <t>2,90 - 4,50</t>
  </si>
  <si>
    <t>1 950 - 1 200</t>
  </si>
  <si>
    <t>3,30 - 4,90</t>
  </si>
  <si>
    <t>1 650 - 1 000</t>
  </si>
  <si>
    <t>8 (499) 322-15-94</t>
  </si>
  <si>
    <t>zakaz@opalubka-tut.ru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</si>
</sst>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#,##0.0"/>
    <numFmt numFmtId="174" formatCode="0.00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0&quot;р.&quot;"/>
    <numFmt numFmtId="180" formatCode="#,##0_р_."/>
  </numFmts>
  <fonts count="67">
    <font>
      <sz val="10"/>
      <name val="Arial"/>
      <family val="2"/>
    </font>
    <font>
      <b/>
      <sz val="15"/>
      <name val="Arial"/>
      <family val="2"/>
    </font>
    <font>
      <sz val="48"/>
      <color indexed="17"/>
      <name val="Arial"/>
      <family val="2"/>
    </font>
    <font>
      <b/>
      <sz val="20"/>
      <color indexed="8"/>
      <name val="Arial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2"/>
      <color indexed="10"/>
      <name val="Arial"/>
      <family val="2"/>
    </font>
    <font>
      <b/>
      <sz val="14"/>
      <color indexed="8"/>
      <name val="Arial"/>
      <family val="2"/>
    </font>
    <font>
      <sz val="9"/>
      <color indexed="8"/>
      <name val="Arial"/>
      <family val="2"/>
    </font>
    <font>
      <sz val="11"/>
      <color indexed="8"/>
      <name val="Arial"/>
      <family val="2"/>
    </font>
    <font>
      <b/>
      <sz val="15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53"/>
      <name val="Arial"/>
      <family val="2"/>
    </font>
    <font>
      <b/>
      <i/>
      <sz val="11"/>
      <color indexed="8"/>
      <name val="Arial"/>
      <family val="2"/>
    </font>
    <font>
      <b/>
      <sz val="20"/>
      <name val="Arial"/>
      <family val="2"/>
    </font>
    <font>
      <b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i/>
      <sz val="11"/>
      <color indexed="8"/>
      <name val="Arial"/>
      <family val="2"/>
    </font>
    <font>
      <b/>
      <sz val="8"/>
      <color indexed="8"/>
      <name val="Arial"/>
      <family val="2"/>
    </font>
    <font>
      <b/>
      <sz val="11"/>
      <color indexed="10"/>
      <name val="Arial"/>
      <family val="2"/>
    </font>
    <font>
      <b/>
      <sz val="8.5"/>
      <color indexed="8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58"/>
      <name val="Calibri"/>
      <family val="2"/>
    </font>
    <font>
      <sz val="14"/>
      <color indexed="17"/>
      <name val="Arial Black"/>
      <family val="2"/>
    </font>
    <font>
      <u val="single"/>
      <sz val="16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00B050"/>
      <name val="Arial Black"/>
      <family val="2"/>
    </font>
    <font>
      <u val="single"/>
      <sz val="16"/>
      <color theme="1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5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" fillId="0" borderId="0">
      <alignment/>
      <protection/>
    </xf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0" fontId="51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60" fillId="30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64" fillId="32" borderId="0" applyNumberFormat="0" applyBorder="0" applyAlignment="0" applyProtection="0"/>
  </cellStyleXfs>
  <cellXfs count="248">
    <xf numFmtId="0" fontId="0" fillId="0" borderId="0" xfId="0" applyAlignment="1">
      <alignment/>
    </xf>
    <xf numFmtId="0" fontId="0" fillId="0" borderId="0" xfId="0" applyFont="1" applyAlignment="1">
      <alignment/>
    </xf>
    <xf numFmtId="0" fontId="8" fillId="0" borderId="10" xfId="33" applyFont="1" applyBorder="1" applyAlignment="1">
      <alignment horizontal="left" vertical="center" wrapText="1"/>
      <protection/>
    </xf>
    <xf numFmtId="0" fontId="6" fillId="0" borderId="0" xfId="33" applyFont="1" applyAlignment="1">
      <alignment vertical="center" wrapText="1"/>
      <protection/>
    </xf>
    <xf numFmtId="0" fontId="6" fillId="0" borderId="0" xfId="33" applyFont="1" applyFill="1" applyAlignment="1">
      <alignment vertical="center" wrapText="1"/>
      <protection/>
    </xf>
    <xf numFmtId="2" fontId="6" fillId="0" borderId="0" xfId="33" applyNumberFormat="1" applyFont="1" applyFill="1" applyBorder="1" applyAlignment="1">
      <alignment vertical="center" wrapText="1"/>
      <protection/>
    </xf>
    <xf numFmtId="0" fontId="8" fillId="0" borderId="11" xfId="33" applyFont="1" applyBorder="1" applyAlignment="1">
      <alignment horizontal="left" vertical="center" wrapText="1"/>
      <protection/>
    </xf>
    <xf numFmtId="0" fontId="8" fillId="0" borderId="0" xfId="33" applyFont="1" applyAlignment="1">
      <alignment vertical="center" wrapText="1"/>
      <protection/>
    </xf>
    <xf numFmtId="0" fontId="8" fillId="0" borderId="0" xfId="33" applyFont="1" applyAlignment="1">
      <alignment horizontal="left" vertical="center" wrapText="1"/>
      <protection/>
    </xf>
    <xf numFmtId="0" fontId="6" fillId="0" borderId="0" xfId="33" applyFont="1" applyFill="1" applyBorder="1" applyAlignment="1">
      <alignment vertical="center" wrapText="1"/>
      <protection/>
    </xf>
    <xf numFmtId="172" fontId="11" fillId="0" borderId="0" xfId="33" applyNumberFormat="1" applyFont="1" applyFill="1" applyBorder="1" applyAlignment="1">
      <alignment horizontal="right" vertical="center" wrapText="1"/>
      <protection/>
    </xf>
    <xf numFmtId="4" fontId="8" fillId="0" borderId="0" xfId="33" applyNumberFormat="1" applyFont="1" applyFill="1" applyBorder="1" applyAlignment="1">
      <alignment horizontal="right" vertical="center" wrapText="1"/>
      <protection/>
    </xf>
    <xf numFmtId="0" fontId="12" fillId="0" borderId="0" xfId="33" applyFont="1" applyAlignment="1">
      <alignment vertical="center" wrapText="1"/>
      <protection/>
    </xf>
    <xf numFmtId="0" fontId="12" fillId="0" borderId="0" xfId="33" applyFont="1" applyAlignment="1">
      <alignment horizontal="left" vertical="center" wrapText="1"/>
      <protection/>
    </xf>
    <xf numFmtId="0" fontId="3" fillId="0" borderId="0" xfId="33" applyFont="1" applyAlignment="1">
      <alignment horizontal="left" vertical="center" wrapText="1"/>
      <protection/>
    </xf>
    <xf numFmtId="0" fontId="13" fillId="0" borderId="0" xfId="33" applyFont="1" applyFill="1" applyBorder="1" applyAlignment="1">
      <alignment horizontal="left" vertical="center" wrapText="1"/>
      <protection/>
    </xf>
    <xf numFmtId="0" fontId="14" fillId="0" borderId="0" xfId="33" applyFont="1" applyFill="1" applyBorder="1" applyAlignment="1">
      <alignment horizontal="left" vertical="center" wrapText="1"/>
      <protection/>
    </xf>
    <xf numFmtId="0" fontId="8" fillId="0" borderId="0" xfId="33" applyFont="1" applyBorder="1" applyAlignment="1">
      <alignment horizontal="left" vertical="center" wrapText="1"/>
      <protection/>
    </xf>
    <xf numFmtId="2" fontId="6" fillId="0" borderId="0" xfId="33" applyNumberFormat="1" applyFont="1" applyBorder="1" applyAlignment="1">
      <alignment horizontal="left" vertical="center" wrapText="1"/>
      <protection/>
    </xf>
    <xf numFmtId="2" fontId="8" fillId="0" borderId="0" xfId="33" applyNumberFormat="1" applyFont="1" applyBorder="1" applyAlignment="1">
      <alignment horizontal="center" vertical="center" wrapText="1"/>
      <protection/>
    </xf>
    <xf numFmtId="173" fontId="8" fillId="0" borderId="0" xfId="33" applyNumberFormat="1" applyFont="1" applyBorder="1" applyAlignment="1">
      <alignment horizontal="center" vertical="center" wrapText="1"/>
      <protection/>
    </xf>
    <xf numFmtId="49" fontId="11" fillId="0" borderId="0" xfId="33" applyNumberFormat="1" applyFont="1" applyBorder="1" applyAlignment="1">
      <alignment horizontal="right" vertical="center" wrapText="1"/>
      <protection/>
    </xf>
    <xf numFmtId="4" fontId="8" fillId="0" borderId="0" xfId="33" applyNumberFormat="1" applyFont="1" applyBorder="1" applyAlignment="1">
      <alignment horizontal="right" vertical="center" wrapText="1"/>
      <protection/>
    </xf>
    <xf numFmtId="0" fontId="8" fillId="0" borderId="0" xfId="33" applyFont="1" applyFill="1" applyBorder="1" applyAlignment="1">
      <alignment horizontal="left" vertical="center" wrapText="1"/>
      <protection/>
    </xf>
    <xf numFmtId="2" fontId="6" fillId="0" borderId="0" xfId="33" applyNumberFormat="1" applyFont="1" applyFill="1" applyBorder="1" applyAlignment="1">
      <alignment horizontal="center" vertical="center" wrapText="1"/>
      <protection/>
    </xf>
    <xf numFmtId="173" fontId="6" fillId="0" borderId="0" xfId="33" applyNumberFormat="1" applyFont="1" applyFill="1" applyBorder="1" applyAlignment="1">
      <alignment horizontal="center" vertical="center" wrapText="1"/>
      <protection/>
    </xf>
    <xf numFmtId="2" fontId="11" fillId="0" borderId="0" xfId="33" applyNumberFormat="1" applyFont="1" applyFill="1" applyBorder="1" applyAlignment="1">
      <alignment horizontal="right" vertical="center" wrapText="1"/>
      <protection/>
    </xf>
    <xf numFmtId="0" fontId="12" fillId="0" borderId="0" xfId="33" applyFont="1" applyFill="1" applyBorder="1" applyAlignment="1">
      <alignment horizontal="center" vertical="center" wrapText="1"/>
      <protection/>
    </xf>
    <xf numFmtId="2" fontId="11" fillId="0" borderId="0" xfId="33" applyNumberFormat="1" applyFont="1" applyBorder="1" applyAlignment="1">
      <alignment horizontal="right" vertical="center" wrapText="1"/>
      <protection/>
    </xf>
    <xf numFmtId="0" fontId="12" fillId="0" borderId="0" xfId="33" applyFont="1" applyAlignment="1">
      <alignment horizontal="center" vertical="center" wrapText="1"/>
      <protection/>
    </xf>
    <xf numFmtId="2" fontId="6" fillId="0" borderId="0" xfId="33" applyNumberFormat="1" applyFont="1" applyFill="1" applyBorder="1" applyAlignment="1">
      <alignment horizontal="left" vertical="center" wrapText="1"/>
      <protection/>
    </xf>
    <xf numFmtId="172" fontId="11" fillId="0" borderId="0" xfId="33" applyNumberFormat="1" applyFont="1" applyBorder="1" applyAlignment="1">
      <alignment horizontal="right" vertical="center" wrapText="1"/>
      <protection/>
    </xf>
    <xf numFmtId="0" fontId="8" fillId="0" borderId="12" xfId="33" applyFont="1" applyBorder="1" applyAlignment="1">
      <alignment horizontal="left" vertical="center" wrapText="1"/>
      <protection/>
    </xf>
    <xf numFmtId="2" fontId="6" fillId="0" borderId="12" xfId="33" applyNumberFormat="1" applyFont="1" applyBorder="1" applyAlignment="1">
      <alignment horizontal="left" vertical="center" wrapText="1"/>
      <protection/>
    </xf>
    <xf numFmtId="2" fontId="6" fillId="0" borderId="13" xfId="33" applyNumberFormat="1" applyFont="1" applyBorder="1" applyAlignment="1">
      <alignment horizontal="center" vertical="center" wrapText="1"/>
      <protection/>
    </xf>
    <xf numFmtId="2" fontId="6" fillId="0" borderId="13" xfId="33" applyNumberFormat="1" applyFont="1" applyBorder="1" applyAlignment="1">
      <alignment horizontal="left" vertical="center" wrapText="1"/>
      <protection/>
    </xf>
    <xf numFmtId="0" fontId="12" fillId="0" borderId="13" xfId="33" applyFont="1" applyBorder="1" applyAlignment="1">
      <alignment vertical="center" wrapText="1"/>
      <protection/>
    </xf>
    <xf numFmtId="0" fontId="12" fillId="0" borderId="14" xfId="33" applyFont="1" applyBorder="1" applyAlignment="1">
      <alignment vertical="center" wrapText="1"/>
      <protection/>
    </xf>
    <xf numFmtId="174" fontId="8" fillId="0" borderId="0" xfId="33" applyNumberFormat="1" applyFont="1" applyBorder="1" applyAlignment="1">
      <alignment horizontal="center" vertical="center" wrapText="1"/>
      <protection/>
    </xf>
    <xf numFmtId="49" fontId="8" fillId="0" borderId="0" xfId="33" applyNumberFormat="1" applyFont="1" applyBorder="1" applyAlignment="1">
      <alignment horizontal="right" vertical="center" wrapText="1"/>
      <protection/>
    </xf>
    <xf numFmtId="0" fontId="6" fillId="0" borderId="0" xfId="33" applyFont="1" applyFill="1" applyBorder="1" applyAlignment="1">
      <alignment horizontal="left" vertical="center" wrapText="1"/>
      <protection/>
    </xf>
    <xf numFmtId="4" fontId="6" fillId="0" borderId="0" xfId="33" applyNumberFormat="1" applyFont="1" applyFill="1" applyBorder="1" applyAlignment="1">
      <alignment vertical="center" wrapText="1"/>
      <protection/>
    </xf>
    <xf numFmtId="2" fontId="12" fillId="0" borderId="0" xfId="33" applyNumberFormat="1" applyFont="1" applyAlignment="1">
      <alignment horizontal="center" vertical="center" wrapText="1"/>
      <protection/>
    </xf>
    <xf numFmtId="173" fontId="12" fillId="0" borderId="0" xfId="33" applyNumberFormat="1" applyFont="1" applyAlignment="1">
      <alignment horizontal="center" vertical="center" wrapText="1"/>
      <protection/>
    </xf>
    <xf numFmtId="4" fontId="12" fillId="0" borderId="0" xfId="33" applyNumberFormat="1" applyFont="1" applyAlignment="1">
      <alignment horizontal="center" vertical="center" wrapText="1"/>
      <protection/>
    </xf>
    <xf numFmtId="0" fontId="16" fillId="0" borderId="0" xfId="33" applyFont="1" applyAlignment="1">
      <alignment horizontal="left" vertical="center" wrapText="1"/>
      <protection/>
    </xf>
    <xf numFmtId="0" fontId="13" fillId="0" borderId="0" xfId="0" applyFont="1" applyAlignment="1">
      <alignment horizontal="left" vertical="center" wrapText="1"/>
    </xf>
    <xf numFmtId="172" fontId="13" fillId="0" borderId="0" xfId="0" applyNumberFormat="1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172" fontId="0" fillId="0" borderId="0" xfId="0" applyNumberFormat="1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8" fillId="0" borderId="10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173" fontId="6" fillId="0" borderId="13" xfId="0" applyNumberFormat="1" applyFont="1" applyBorder="1" applyAlignment="1">
      <alignment horizontal="center" vertical="center" wrapText="1"/>
    </xf>
    <xf numFmtId="173" fontId="6" fillId="0" borderId="14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72" fontId="11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2" fontId="6" fillId="0" borderId="16" xfId="0" applyNumberFormat="1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172" fontId="0" fillId="0" borderId="0" xfId="0" applyNumberFormat="1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2" fontId="0" fillId="0" borderId="1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vertical="center" wrapText="1"/>
    </xf>
    <xf numFmtId="173" fontId="0" fillId="0" borderId="0" xfId="0" applyNumberFormat="1" applyFont="1" applyAlignment="1">
      <alignment horizontal="center" vertical="center" wrapText="1"/>
    </xf>
    <xf numFmtId="4" fontId="0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8" fillId="0" borderId="10" xfId="0" applyFont="1" applyBorder="1" applyAlignment="1">
      <alignment horizontal="left" vertical="center" wrapText="1"/>
    </xf>
    <xf numFmtId="172" fontId="1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0" fontId="8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172" fontId="8" fillId="0" borderId="0" xfId="0" applyNumberFormat="1" applyFont="1" applyBorder="1" applyAlignment="1">
      <alignment horizontal="center" vertical="center" wrapText="1"/>
    </xf>
    <xf numFmtId="2" fontId="11" fillId="0" borderId="0" xfId="0" applyNumberFormat="1" applyFont="1" applyBorder="1" applyAlignment="1">
      <alignment horizontal="right" vertical="center" wrapText="1"/>
    </xf>
    <xf numFmtId="4" fontId="8" fillId="0" borderId="0" xfId="0" applyNumberFormat="1" applyFont="1" applyBorder="1" applyAlignment="1">
      <alignment horizontal="righ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172" fontId="11" fillId="0" borderId="0" xfId="0" applyNumberFormat="1" applyFont="1" applyBorder="1" applyAlignment="1">
      <alignment horizontal="right" vertical="center" wrapText="1"/>
    </xf>
    <xf numFmtId="0" fontId="0" fillId="0" borderId="0" xfId="0" applyFont="1" applyAlignment="1">
      <alignment horizontal="center" wrapText="1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wrapText="1"/>
    </xf>
    <xf numFmtId="2" fontId="8" fillId="0" borderId="0" xfId="0" applyNumberFormat="1" applyFont="1" applyBorder="1" applyAlignment="1">
      <alignment horizontal="center" vertical="center" wrapText="1"/>
    </xf>
    <xf numFmtId="2" fontId="0" fillId="0" borderId="0" xfId="0" applyNumberFormat="1" applyFont="1" applyAlignment="1">
      <alignment horizontal="center" wrapText="1"/>
    </xf>
    <xf numFmtId="4" fontId="0" fillId="0" borderId="0" xfId="0" applyNumberFormat="1" applyFont="1" applyAlignment="1">
      <alignment horizontal="center" wrapText="1"/>
    </xf>
    <xf numFmtId="2" fontId="11" fillId="0" borderId="10" xfId="0" applyNumberFormat="1" applyFont="1" applyBorder="1" applyAlignment="1">
      <alignment horizontal="right" vertical="center" wrapText="1"/>
    </xf>
    <xf numFmtId="3" fontId="8" fillId="0" borderId="10" xfId="0" applyNumberFormat="1" applyFont="1" applyBorder="1" applyAlignment="1">
      <alignment horizontal="center" vertical="center" wrapText="1"/>
    </xf>
    <xf numFmtId="173" fontId="8" fillId="0" borderId="10" xfId="0" applyNumberFormat="1" applyFont="1" applyBorder="1" applyAlignment="1">
      <alignment horizontal="center" vertical="center" wrapText="1"/>
    </xf>
    <xf numFmtId="4" fontId="9" fillId="0" borderId="10" xfId="0" applyNumberFormat="1" applyFont="1" applyFill="1" applyBorder="1" applyAlignment="1">
      <alignment horizontal="right" vertical="center" wrapText="1"/>
    </xf>
    <xf numFmtId="173" fontId="8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horizontal="right" vertical="center" wrapText="1"/>
    </xf>
    <xf numFmtId="0" fontId="8" fillId="0" borderId="10" xfId="0" applyFont="1" applyFill="1" applyBorder="1" applyAlignment="1">
      <alignment horizontal="left" vertical="center" wrapText="1"/>
    </xf>
    <xf numFmtId="2" fontId="6" fillId="0" borderId="13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21" fillId="0" borderId="0" xfId="0" applyFont="1" applyAlignment="1">
      <alignment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vertical="center" wrapText="1"/>
    </xf>
    <xf numFmtId="172" fontId="8" fillId="0" borderId="0" xfId="0" applyNumberFormat="1" applyFont="1" applyFill="1" applyBorder="1" applyAlignment="1">
      <alignment vertical="center" wrapText="1"/>
    </xf>
    <xf numFmtId="0" fontId="8" fillId="0" borderId="16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center" vertical="center" wrapText="1"/>
    </xf>
    <xf numFmtId="172" fontId="11" fillId="0" borderId="14" xfId="0" applyNumberFormat="1" applyFont="1" applyBorder="1" applyAlignment="1">
      <alignment horizontal="right" vertical="center" wrapText="1"/>
    </xf>
    <xf numFmtId="0" fontId="6" fillId="0" borderId="17" xfId="0" applyFont="1" applyFill="1" applyBorder="1" applyAlignment="1">
      <alignment vertical="center" wrapText="1"/>
    </xf>
    <xf numFmtId="0" fontId="8" fillId="0" borderId="13" xfId="0" applyFont="1" applyFill="1" applyBorder="1" applyAlignment="1">
      <alignment horizontal="left" vertical="center" wrapText="1"/>
    </xf>
    <xf numFmtId="172" fontId="8" fillId="0" borderId="13" xfId="0" applyNumberFormat="1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vertical="center" wrapText="1"/>
    </xf>
    <xf numFmtId="0" fontId="8" fillId="0" borderId="18" xfId="0" applyFont="1" applyFill="1" applyBorder="1" applyAlignment="1">
      <alignment horizontal="left" vertical="center" wrapText="1"/>
    </xf>
    <xf numFmtId="172" fontId="8" fillId="0" borderId="18" xfId="0" applyNumberFormat="1" applyFont="1" applyFill="1" applyBorder="1" applyAlignment="1">
      <alignment horizontal="center" vertical="top" wrapText="1"/>
    </xf>
    <xf numFmtId="0" fontId="8" fillId="0" borderId="0" xfId="0" applyFont="1" applyFill="1" applyBorder="1" applyAlignment="1">
      <alignment horizontal="left" vertical="center" wrapText="1"/>
    </xf>
    <xf numFmtId="172" fontId="8" fillId="0" borderId="0" xfId="0" applyNumberFormat="1" applyFont="1" applyFill="1" applyBorder="1" applyAlignment="1">
      <alignment horizontal="left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2" fontId="8" fillId="0" borderId="13" xfId="0" applyNumberFormat="1" applyFont="1" applyBorder="1" applyAlignment="1">
      <alignment horizontal="center" vertical="center" wrapText="1"/>
    </xf>
    <xf numFmtId="2" fontId="8" fillId="0" borderId="14" xfId="0" applyNumberFormat="1" applyFont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right" vertical="center" wrapText="1"/>
    </xf>
    <xf numFmtId="0" fontId="6" fillId="0" borderId="13" xfId="0" applyFont="1" applyFill="1" applyBorder="1" applyAlignment="1">
      <alignment horizontal="left" vertical="center" wrapText="1"/>
    </xf>
    <xf numFmtId="0" fontId="51" fillId="0" borderId="0" xfId="43" applyAlignment="1">
      <alignment/>
    </xf>
    <xf numFmtId="0" fontId="0" fillId="0" borderId="0" xfId="0" applyAlignment="1">
      <alignment vertical="center" wrapText="1"/>
    </xf>
    <xf numFmtId="0" fontId="65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0" borderId="0" xfId="0" applyAlignment="1">
      <alignment wrapText="1"/>
    </xf>
    <xf numFmtId="4" fontId="9" fillId="0" borderId="0" xfId="0" applyNumberFormat="1" applyFont="1" applyFill="1" applyBorder="1" applyAlignment="1">
      <alignment horizontal="right" vertical="center" wrapText="1"/>
    </xf>
    <xf numFmtId="180" fontId="0" fillId="0" borderId="20" xfId="0" applyNumberFormat="1" applyFont="1" applyBorder="1" applyAlignment="1">
      <alignment horizontal="center" vertical="top"/>
    </xf>
    <xf numFmtId="180" fontId="0" fillId="0" borderId="20" xfId="0" applyNumberFormat="1" applyBorder="1" applyAlignment="1">
      <alignment horizontal="center" vertical="center"/>
    </xf>
    <xf numFmtId="180" fontId="0" fillId="0" borderId="20" xfId="0" applyNumberFormat="1" applyBorder="1" applyAlignment="1">
      <alignment horizontal="center"/>
    </xf>
    <xf numFmtId="180" fontId="0" fillId="0" borderId="20" xfId="0" applyNumberFormat="1" applyFont="1" applyBorder="1" applyAlignment="1">
      <alignment horizontal="center"/>
    </xf>
    <xf numFmtId="0" fontId="8" fillId="0" borderId="20" xfId="0" applyFont="1" applyBorder="1" applyAlignment="1">
      <alignment horizontal="left" vertical="center" wrapText="1"/>
    </xf>
    <xf numFmtId="172" fontId="11" fillId="0" borderId="2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0" fontId="65" fillId="33" borderId="19" xfId="0" applyFont="1" applyFill="1" applyBorder="1" applyAlignment="1">
      <alignment horizontal="center"/>
    </xf>
    <xf numFmtId="0" fontId="6" fillId="0" borderId="18" xfId="0" applyFont="1" applyFill="1" applyBorder="1" applyAlignment="1">
      <alignment horizontal="left" vertical="center" wrapText="1"/>
    </xf>
    <xf numFmtId="172" fontId="8" fillId="0" borderId="18" xfId="0" applyNumberFormat="1" applyFont="1" applyFill="1" applyBorder="1" applyAlignment="1">
      <alignment horizontal="center" vertical="top" wrapText="1"/>
    </xf>
    <xf numFmtId="0" fontId="0" fillId="0" borderId="0" xfId="0" applyAlignment="1">
      <alignment vertical="center" wrapText="1"/>
    </xf>
    <xf numFmtId="0" fontId="25" fillId="33" borderId="19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 vertical="center" wrapText="1"/>
    </xf>
    <xf numFmtId="2" fontId="6" fillId="34" borderId="10" xfId="0" applyNumberFormat="1" applyFont="1" applyFill="1" applyBorder="1" applyAlignment="1">
      <alignment horizontal="center" vertical="center" wrapText="1"/>
    </xf>
    <xf numFmtId="4" fontId="6" fillId="34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left" vertical="center" wrapText="1"/>
    </xf>
    <xf numFmtId="17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Border="1" applyAlignment="1">
      <alignment horizontal="right" vertical="center" wrapText="1"/>
    </xf>
    <xf numFmtId="4" fontId="8" fillId="0" borderId="10" xfId="0" applyNumberFormat="1" applyFont="1" applyBorder="1" applyAlignment="1">
      <alignment horizontal="righ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left" vertical="center" wrapText="1"/>
    </xf>
    <xf numFmtId="172" fontId="11" fillId="0" borderId="10" xfId="0" applyNumberFormat="1" applyFont="1" applyFill="1" applyBorder="1" applyAlignment="1">
      <alignment horizontal="right" vertical="center" wrapText="1"/>
    </xf>
    <xf numFmtId="4" fontId="8" fillId="0" borderId="10" xfId="0" applyNumberFormat="1" applyFont="1" applyFill="1" applyBorder="1" applyAlignment="1">
      <alignment horizontal="right" vertical="center" wrapText="1"/>
    </xf>
    <xf numFmtId="173" fontId="11" fillId="0" borderId="10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left" vertical="center" wrapText="1"/>
    </xf>
    <xf numFmtId="4" fontId="23" fillId="0" borderId="10" xfId="0" applyNumberFormat="1" applyFont="1" applyFill="1" applyBorder="1" applyAlignment="1">
      <alignment horizontal="center" vertical="center" wrapText="1"/>
    </xf>
    <xf numFmtId="1" fontId="6" fillId="0" borderId="10" xfId="0" applyNumberFormat="1" applyFont="1" applyFill="1" applyBorder="1" applyAlignment="1">
      <alignment horizontal="center" vertical="center" wrapText="1"/>
    </xf>
    <xf numFmtId="1" fontId="8" fillId="0" borderId="10" xfId="0" applyNumberFormat="1" applyFont="1" applyFill="1" applyBorder="1" applyAlignment="1">
      <alignment horizontal="center" vertical="center" wrapText="1"/>
    </xf>
    <xf numFmtId="4" fontId="8" fillId="0" borderId="11" xfId="0" applyNumberFormat="1" applyFont="1" applyFill="1" applyBorder="1" applyAlignment="1">
      <alignment horizontal="center" vertical="center" wrapText="1"/>
    </xf>
    <xf numFmtId="0" fontId="13" fillId="0" borderId="16" xfId="0" applyFont="1" applyFill="1" applyBorder="1" applyAlignment="1">
      <alignment horizontal="left" vertical="center" wrapText="1"/>
    </xf>
    <xf numFmtId="2" fontId="6" fillId="34" borderId="14" xfId="0" applyNumberFormat="1" applyFont="1" applyFill="1" applyBorder="1" applyAlignment="1">
      <alignment horizontal="center" vertical="center" wrapText="1"/>
    </xf>
    <xf numFmtId="0" fontId="0" fillId="0" borderId="20" xfId="0" applyBorder="1" applyAlignment="1">
      <alignment horizontal="center"/>
    </xf>
    <xf numFmtId="2" fontId="6" fillId="0" borderId="12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3" fillId="0" borderId="0" xfId="0" applyFont="1" applyBorder="1" applyAlignment="1">
      <alignment horizontal="left" vertical="center" wrapText="1"/>
    </xf>
    <xf numFmtId="2" fontId="6" fillId="34" borderId="11" xfId="0" applyNumberFormat="1" applyFont="1" applyFill="1" applyBorder="1" applyAlignment="1">
      <alignment horizontal="center" vertical="center" wrapText="1"/>
    </xf>
    <xf numFmtId="4" fontId="6" fillId="34" borderId="11" xfId="0" applyNumberFormat="1" applyFont="1" applyFill="1" applyBorder="1" applyAlignment="1">
      <alignment horizontal="center" vertical="center" wrapText="1"/>
    </xf>
    <xf numFmtId="0" fontId="18" fillId="0" borderId="0" xfId="0" applyFont="1" applyBorder="1" applyAlignment="1">
      <alignment horizontal="left" vertical="center" wrapText="1"/>
    </xf>
    <xf numFmtId="0" fontId="6" fillId="34" borderId="10" xfId="0" applyFont="1" applyFill="1" applyBorder="1" applyAlignment="1">
      <alignment horizontal="left" vertical="center" wrapText="1"/>
    </xf>
    <xf numFmtId="2" fontId="24" fillId="34" borderId="10" xfId="0" applyNumberFormat="1" applyFont="1" applyFill="1" applyBorder="1" applyAlignment="1">
      <alignment horizontal="center" vertical="center" wrapText="1"/>
    </xf>
    <xf numFmtId="2" fontId="22" fillId="34" borderId="1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left" vertical="center" wrapText="1"/>
    </xf>
    <xf numFmtId="2" fontId="6" fillId="0" borderId="0" xfId="0" applyNumberFormat="1" applyFont="1" applyBorder="1" applyAlignment="1">
      <alignment horizontal="left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172" fontId="11" fillId="0" borderId="0" xfId="0" applyNumberFormat="1" applyFont="1" applyFill="1" applyBorder="1" applyAlignment="1">
      <alignment horizontal="right" vertical="center" wrapText="1"/>
    </xf>
    <xf numFmtId="4" fontId="8" fillId="0" borderId="0" xfId="0" applyNumberFormat="1" applyFont="1" applyFill="1" applyBorder="1" applyAlignment="1">
      <alignment horizontal="right" vertical="center" wrapText="1"/>
    </xf>
    <xf numFmtId="0" fontId="8" fillId="0" borderId="20" xfId="0" applyFont="1" applyBorder="1" applyAlignment="1">
      <alignment horizontal="left" vertical="center" wrapText="1"/>
    </xf>
    <xf numFmtId="2" fontId="6" fillId="0" borderId="20" xfId="0" applyNumberFormat="1" applyFont="1" applyBorder="1" applyAlignment="1">
      <alignment horizontal="left" vertical="center" wrapText="1"/>
    </xf>
    <xf numFmtId="2" fontId="8" fillId="0" borderId="20" xfId="0" applyNumberFormat="1" applyFont="1" applyFill="1" applyBorder="1" applyAlignment="1">
      <alignment horizontal="center" vertical="center" wrapText="1"/>
    </xf>
    <xf numFmtId="172" fontId="11" fillId="0" borderId="20" xfId="0" applyNumberFormat="1" applyFont="1" applyFill="1" applyBorder="1" applyAlignment="1">
      <alignment horizontal="right" vertical="center" wrapText="1"/>
    </xf>
    <xf numFmtId="4" fontId="8" fillId="0" borderId="20" xfId="0" applyNumberFormat="1" applyFont="1" applyFill="1" applyBorder="1" applyAlignment="1">
      <alignment horizontal="right" vertical="center" wrapText="1"/>
    </xf>
    <xf numFmtId="172" fontId="11" fillId="0" borderId="10" xfId="0" applyNumberFormat="1" applyFont="1" applyBorder="1" applyAlignment="1">
      <alignment horizontal="right" vertical="center" wrapText="1"/>
    </xf>
    <xf numFmtId="172" fontId="8" fillId="0" borderId="2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 vertical="center"/>
    </xf>
    <xf numFmtId="0" fontId="8" fillId="0" borderId="11" xfId="0" applyFont="1" applyBorder="1" applyAlignment="1">
      <alignment horizontal="left" vertical="center"/>
    </xf>
    <xf numFmtId="2" fontId="6" fillId="0" borderId="11" xfId="0" applyNumberFormat="1" applyFont="1" applyBorder="1" applyAlignment="1">
      <alignment horizontal="left" vertical="center" wrapText="1"/>
    </xf>
    <xf numFmtId="172" fontId="8" fillId="0" borderId="10" xfId="0" applyNumberFormat="1" applyFont="1" applyFill="1" applyBorder="1" applyAlignment="1">
      <alignment horizontal="center" vertical="center" wrapText="1"/>
    </xf>
    <xf numFmtId="172" fontId="8" fillId="0" borderId="11" xfId="0" applyNumberFormat="1" applyFont="1" applyFill="1" applyBorder="1" applyAlignment="1">
      <alignment horizontal="center" vertical="center" wrapText="1"/>
    </xf>
    <xf numFmtId="172" fontId="11" fillId="0" borderId="11" xfId="0" applyNumberFormat="1" applyFont="1" applyFill="1" applyBorder="1" applyAlignment="1">
      <alignment horizontal="right" vertical="center" wrapText="1"/>
    </xf>
    <xf numFmtId="4" fontId="23" fillId="0" borderId="10" xfId="0" applyNumberFormat="1" applyFont="1" applyFill="1" applyBorder="1" applyAlignment="1">
      <alignment horizontal="right" vertical="center" wrapText="1"/>
    </xf>
    <xf numFmtId="4" fontId="23" fillId="0" borderId="11" xfId="0" applyNumberFormat="1" applyFont="1" applyFill="1" applyBorder="1" applyAlignment="1">
      <alignment horizontal="right" vertical="center" wrapText="1"/>
    </xf>
    <xf numFmtId="0" fontId="8" fillId="0" borderId="10" xfId="0" applyFont="1" applyBorder="1" applyAlignment="1">
      <alignment horizontal="left" vertical="center" wrapText="1"/>
    </xf>
    <xf numFmtId="172" fontId="6" fillId="34" borderId="10" xfId="0" applyNumberFormat="1" applyFont="1" applyFill="1" applyBorder="1" applyAlignment="1">
      <alignment horizontal="center" vertical="center" wrapText="1"/>
    </xf>
    <xf numFmtId="172" fontId="14" fillId="0" borderId="10" xfId="0" applyNumberFormat="1" applyFont="1" applyBorder="1" applyAlignment="1">
      <alignment horizontal="center" vertical="center" wrapText="1"/>
    </xf>
    <xf numFmtId="0" fontId="14" fillId="34" borderId="10" xfId="0" applyFont="1" applyFill="1" applyBorder="1" applyAlignment="1">
      <alignment horizontal="center" vertical="center" wrapText="1"/>
    </xf>
    <xf numFmtId="0" fontId="21" fillId="0" borderId="0" xfId="0" applyFont="1" applyBorder="1" applyAlignment="1">
      <alignment horizontal="left" vertical="center" wrapText="1"/>
    </xf>
    <xf numFmtId="172" fontId="6" fillId="35" borderId="10" xfId="0" applyNumberFormat="1" applyFont="1" applyFill="1" applyBorder="1" applyAlignment="1">
      <alignment horizontal="center" vertical="center" wrapText="1"/>
    </xf>
    <xf numFmtId="4" fontId="6" fillId="35" borderId="10" xfId="0" applyNumberFormat="1" applyFont="1" applyFill="1" applyBorder="1" applyAlignment="1">
      <alignment horizontal="center" vertical="center" wrapText="1"/>
    </xf>
    <xf numFmtId="0" fontId="14" fillId="35" borderId="10" xfId="0" applyFont="1" applyFill="1" applyBorder="1" applyAlignment="1">
      <alignment horizontal="center" vertical="center" wrapText="1"/>
    </xf>
    <xf numFmtId="0" fontId="6" fillId="35" borderId="10" xfId="0" applyFont="1" applyFill="1" applyBorder="1" applyAlignment="1">
      <alignment horizontal="center" vertical="center" wrapText="1"/>
    </xf>
    <xf numFmtId="2" fontId="6" fillId="35" borderId="10" xfId="0" applyNumberFormat="1" applyFont="1" applyFill="1" applyBorder="1" applyAlignment="1">
      <alignment horizontal="center" vertical="center" wrapText="1"/>
    </xf>
    <xf numFmtId="0" fontId="20" fillId="36" borderId="10" xfId="0" applyFont="1" applyFill="1" applyBorder="1" applyAlignment="1">
      <alignment horizontal="center" vertical="center" wrapText="1"/>
    </xf>
    <xf numFmtId="2" fontId="20" fillId="36" borderId="10" xfId="0" applyNumberFormat="1" applyFont="1" applyFill="1" applyBorder="1" applyAlignment="1">
      <alignment horizontal="center" vertical="center" wrapText="1"/>
    </xf>
    <xf numFmtId="172" fontId="20" fillId="36" borderId="10" xfId="0" applyNumberFormat="1" applyFont="1" applyFill="1" applyBorder="1" applyAlignment="1">
      <alignment horizontal="center" vertical="center" wrapText="1"/>
    </xf>
    <xf numFmtId="4" fontId="20" fillId="36" borderId="10" xfId="0" applyNumberFormat="1" applyFont="1" applyFill="1" applyBorder="1" applyAlignment="1">
      <alignment horizontal="center" vertical="center" wrapText="1"/>
    </xf>
    <xf numFmtId="0" fontId="15" fillId="0" borderId="0" xfId="33" applyFont="1" applyBorder="1" applyAlignment="1">
      <alignment horizontal="left" vertical="center" wrapText="1"/>
      <protection/>
    </xf>
    <xf numFmtId="0" fontId="19" fillId="36" borderId="10" xfId="0" applyFont="1" applyFill="1" applyBorder="1" applyAlignment="1">
      <alignment horizontal="center" vertical="center" wrapText="1"/>
    </xf>
    <xf numFmtId="4" fontId="6" fillId="35" borderId="10" xfId="33" applyNumberFormat="1" applyFont="1" applyFill="1" applyBorder="1" applyAlignment="1">
      <alignment horizontal="center" vertical="center" wrapText="1"/>
      <protection/>
    </xf>
    <xf numFmtId="2" fontId="6" fillId="0" borderId="10" xfId="33" applyNumberFormat="1" applyFont="1" applyBorder="1" applyAlignment="1">
      <alignment horizontal="left" vertical="center"/>
      <protection/>
    </xf>
    <xf numFmtId="2" fontId="8" fillId="0" borderId="10" xfId="33" applyNumberFormat="1" applyFont="1" applyBorder="1" applyAlignment="1">
      <alignment horizontal="center" vertical="center" wrapText="1"/>
      <protection/>
    </xf>
    <xf numFmtId="172" fontId="8" fillId="0" borderId="10" xfId="33" applyNumberFormat="1" applyFont="1" applyBorder="1" applyAlignment="1">
      <alignment horizontal="center" vertical="center" wrapText="1"/>
      <protection/>
    </xf>
    <xf numFmtId="4" fontId="8" fillId="0" borderId="12" xfId="33" applyNumberFormat="1" applyFont="1" applyBorder="1" applyAlignment="1">
      <alignment horizontal="right" vertical="center" wrapText="1"/>
      <protection/>
    </xf>
    <xf numFmtId="4" fontId="8" fillId="0" borderId="10" xfId="33" applyNumberFormat="1" applyFont="1" applyBorder="1" applyAlignment="1">
      <alignment horizontal="right" vertical="center" wrapText="1"/>
      <protection/>
    </xf>
    <xf numFmtId="2" fontId="6" fillId="0" borderId="10" xfId="33" applyNumberFormat="1" applyFont="1" applyBorder="1" applyAlignment="1">
      <alignment horizontal="left" vertical="center" wrapText="1" indent="1"/>
      <protection/>
    </xf>
    <xf numFmtId="0" fontId="6" fillId="35" borderId="10" xfId="33" applyFont="1" applyFill="1" applyBorder="1" applyAlignment="1">
      <alignment horizontal="center" vertical="center" wrapText="1"/>
      <protection/>
    </xf>
    <xf numFmtId="2" fontId="6" fillId="35" borderId="10" xfId="33" applyNumberFormat="1" applyFont="1" applyFill="1" applyBorder="1" applyAlignment="1">
      <alignment horizontal="center" vertical="center" wrapText="1"/>
      <protection/>
    </xf>
    <xf numFmtId="0" fontId="6" fillId="35" borderId="12" xfId="33" applyFont="1" applyFill="1" applyBorder="1" applyAlignment="1">
      <alignment horizontal="center" vertical="center" wrapText="1"/>
      <protection/>
    </xf>
    <xf numFmtId="49" fontId="11" fillId="0" borderId="10" xfId="33" applyNumberFormat="1" applyFont="1" applyBorder="1" applyAlignment="1">
      <alignment horizontal="center" vertical="center" wrapText="1"/>
      <protection/>
    </xf>
    <xf numFmtId="0" fontId="13" fillId="0" borderId="0" xfId="33" applyFont="1" applyFill="1" applyBorder="1" applyAlignment="1">
      <alignment horizontal="left" vertical="center" wrapText="1"/>
      <protection/>
    </xf>
    <xf numFmtId="1" fontId="6" fillId="0" borderId="14" xfId="33" applyNumberFormat="1" applyFont="1" applyBorder="1" applyAlignment="1">
      <alignment horizontal="center" vertical="center" wrapText="1"/>
      <protection/>
    </xf>
    <xf numFmtId="4" fontId="8" fillId="0" borderId="12" xfId="33" applyNumberFormat="1" applyFont="1" applyFill="1" applyBorder="1" applyAlignment="1">
      <alignment horizontal="right" vertical="center" wrapText="1"/>
      <protection/>
    </xf>
    <xf numFmtId="0" fontId="3" fillId="0" borderId="0" xfId="33" applyFont="1" applyBorder="1" applyAlignment="1">
      <alignment horizontal="left" vertical="center" wrapText="1"/>
      <protection/>
    </xf>
    <xf numFmtId="0" fontId="13" fillId="0" borderId="0" xfId="33" applyFont="1" applyBorder="1" applyAlignment="1">
      <alignment horizontal="left" vertical="center" wrapText="1"/>
      <protection/>
    </xf>
    <xf numFmtId="2" fontId="6" fillId="0" borderId="10" xfId="33" applyNumberFormat="1" applyFont="1" applyBorder="1" applyAlignment="1">
      <alignment horizontal="left" vertical="center" wrapText="1"/>
      <protection/>
    </xf>
    <xf numFmtId="2" fontId="6" fillId="0" borderId="10" xfId="33" applyNumberFormat="1" applyFont="1" applyBorder="1" applyAlignment="1">
      <alignment vertical="center" wrapText="1"/>
      <protection/>
    </xf>
    <xf numFmtId="0" fontId="10" fillId="0" borderId="0" xfId="33" applyFont="1" applyBorder="1" applyAlignment="1">
      <alignment vertical="center" wrapText="1"/>
      <protection/>
    </xf>
    <xf numFmtId="4" fontId="7" fillId="35" borderId="11" xfId="33" applyNumberFormat="1" applyFont="1" applyFill="1" applyBorder="1" applyAlignment="1">
      <alignment horizontal="center" vertical="center" wrapText="1"/>
      <protection/>
    </xf>
    <xf numFmtId="4" fontId="6" fillId="35" borderId="11" xfId="33" applyNumberFormat="1" applyFont="1" applyFill="1" applyBorder="1" applyAlignment="1">
      <alignment horizontal="center" vertical="center" wrapText="1"/>
      <protection/>
    </xf>
    <xf numFmtId="0" fontId="6" fillId="35" borderId="11" xfId="33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horizontal="left" vertical="center" wrapText="1"/>
      <protection/>
    </xf>
    <xf numFmtId="0" fontId="8" fillId="0" borderId="10" xfId="33" applyFont="1" applyBorder="1" applyAlignment="1">
      <alignment horizontal="center" vertical="center" wrapText="1"/>
      <protection/>
    </xf>
    <xf numFmtId="4" fontId="7" fillId="35" borderId="10" xfId="33" applyNumberFormat="1" applyFont="1" applyFill="1" applyBorder="1" applyAlignment="1">
      <alignment horizontal="center" vertical="center" wrapText="1"/>
      <protection/>
    </xf>
    <xf numFmtId="0" fontId="6" fillId="0" borderId="10" xfId="33" applyFont="1" applyBorder="1" applyAlignment="1">
      <alignment vertical="center" wrapText="1"/>
      <protection/>
    </xf>
    <xf numFmtId="4" fontId="8" fillId="0" borderId="10" xfId="33" applyNumberFormat="1" applyFont="1" applyBorder="1" applyAlignment="1">
      <alignment horizontal="center" vertical="center" wrapText="1"/>
      <protection/>
    </xf>
    <xf numFmtId="0" fontId="2" fillId="0" borderId="0" xfId="0" applyFont="1" applyAlignment="1">
      <alignment/>
    </xf>
    <xf numFmtId="0" fontId="1" fillId="33" borderId="19" xfId="0" applyFont="1" applyFill="1" applyBorder="1" applyAlignment="1">
      <alignment horizontal="center"/>
    </xf>
    <xf numFmtId="0" fontId="0" fillId="0" borderId="18" xfId="0" applyBorder="1" applyAlignment="1">
      <alignment horizontal="left" wrapText="1"/>
    </xf>
    <xf numFmtId="0" fontId="0" fillId="0" borderId="0" xfId="0" applyAlignment="1">
      <alignment horizontal="left" wrapText="1"/>
    </xf>
    <xf numFmtId="0" fontId="5" fillId="0" borderId="0" xfId="0" applyFont="1" applyAlignment="1">
      <alignment/>
    </xf>
    <xf numFmtId="0" fontId="8" fillId="0" borderId="18" xfId="33" applyFont="1" applyBorder="1" applyAlignment="1">
      <alignment horizontal="left" vertical="center" wrapText="1"/>
      <protection/>
    </xf>
    <xf numFmtId="0" fontId="0" fillId="0" borderId="20" xfId="0" applyBorder="1" applyAlignment="1">
      <alignment horizontal="center" vertical="center"/>
    </xf>
    <xf numFmtId="0" fontId="66" fillId="33" borderId="19" xfId="43" applyFont="1" applyFill="1" applyBorder="1" applyAlignment="1">
      <alignment horizontal="center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99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3333"/>
      <rgbColor rgb="00666666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akaz@opalubka-tut.ru" TargetMode="External" /><Relationship Id="rId2" Type="http://schemas.openxmlformats.org/officeDocument/2006/relationships/hyperlink" Target="mailto:zakaz@opalubka-tut.ru" TargetMode="Externa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521"/>
  <sheetViews>
    <sheetView tabSelected="1" zoomScale="70" zoomScaleNormal="70" zoomScalePageLayoutView="0" workbookViewId="0" topLeftCell="A1">
      <pane ySplit="1" topLeftCell="A237" activePane="bottomLeft" state="frozen"/>
      <selection pane="topLeft" activeCell="A1" sqref="A1"/>
      <selection pane="bottomLeft" activeCell="P195" sqref="P195"/>
    </sheetView>
  </sheetViews>
  <sheetFormatPr defaultColWidth="11.57421875" defaultRowHeight="12.75"/>
  <cols>
    <col min="1" max="1" width="10.140625" style="1" customWidth="1"/>
    <col min="2" max="2" width="6.8515625" style="1" customWidth="1"/>
    <col min="3" max="3" width="2.8515625" style="1" customWidth="1"/>
    <col min="4" max="5" width="4.7109375" style="1" customWidth="1"/>
    <col min="6" max="6" width="5.140625" style="1" customWidth="1"/>
    <col min="7" max="7" width="8.8515625" style="1" customWidth="1"/>
    <col min="8" max="8" width="8.140625" style="1" customWidth="1"/>
    <col min="9" max="9" width="4.140625" style="1" customWidth="1"/>
    <col min="10" max="10" width="4.421875" style="1" customWidth="1"/>
    <col min="11" max="11" width="3.8515625" style="1" customWidth="1"/>
    <col min="12" max="12" width="5.28125" style="1" customWidth="1"/>
    <col min="13" max="13" width="4.421875" style="1" customWidth="1"/>
    <col min="14" max="14" width="7.7109375" style="1" customWidth="1"/>
    <col min="15" max="15" width="7.421875" style="1" customWidth="1"/>
    <col min="16" max="16" width="4.7109375" style="1" customWidth="1"/>
    <col min="17" max="17" width="9.140625" style="1" customWidth="1"/>
    <col min="18" max="18" width="4.00390625" style="1" customWidth="1"/>
    <col min="19" max="19" width="4.7109375" style="1" customWidth="1"/>
    <col min="20" max="21" width="5.140625" style="1" customWidth="1"/>
    <col min="22" max="22" width="3.8515625" style="1" customWidth="1"/>
    <col min="23" max="23" width="4.7109375" style="1" customWidth="1"/>
    <col min="24" max="24" width="4.140625" style="1" customWidth="1"/>
    <col min="25" max="16384" width="11.57421875" style="1" customWidth="1"/>
  </cols>
  <sheetData>
    <row r="1" spans="1:28" s="130" customFormat="1" ht="22.5">
      <c r="A1" s="144" t="s">
        <v>167</v>
      </c>
      <c r="B1" s="144"/>
      <c r="C1" s="144"/>
      <c r="D1" s="144"/>
      <c r="E1" s="140" t="s">
        <v>168</v>
      </c>
      <c r="F1" s="140"/>
      <c r="G1" s="140"/>
      <c r="H1" s="140" t="s">
        <v>169</v>
      </c>
      <c r="I1" s="140"/>
      <c r="J1" s="140"/>
      <c r="K1" s="140"/>
      <c r="L1" s="140"/>
      <c r="M1" s="247" t="s">
        <v>207</v>
      </c>
      <c r="N1" s="247"/>
      <c r="O1" s="247"/>
      <c r="P1" s="247"/>
      <c r="Q1" s="247"/>
      <c r="R1" s="247"/>
      <c r="S1" s="241" t="s">
        <v>206</v>
      </c>
      <c r="T1" s="241"/>
      <c r="U1" s="241"/>
      <c r="V1" s="241"/>
      <c r="W1" s="241"/>
      <c r="X1" s="241"/>
      <c r="Y1" s="128"/>
      <c r="Z1" s="128"/>
      <c r="AA1" s="129"/>
      <c r="AB1" s="129"/>
    </row>
    <row r="2" spans="1:24" ht="60">
      <c r="A2" s="240" t="s">
        <v>0</v>
      </c>
      <c r="B2" s="240"/>
      <c r="C2" s="240"/>
      <c r="D2" s="240"/>
      <c r="E2" s="240"/>
      <c r="F2" s="240"/>
      <c r="G2" s="240"/>
      <c r="H2" s="240"/>
      <c r="I2" s="240"/>
      <c r="J2" s="240"/>
      <c r="K2" s="240"/>
      <c r="L2" s="240"/>
      <c r="M2" s="240"/>
      <c r="N2" s="240"/>
      <c r="O2" s="240"/>
      <c r="P2" s="240"/>
      <c r="Q2" s="240"/>
      <c r="R2" s="240"/>
      <c r="S2" s="240"/>
      <c r="T2" s="240"/>
      <c r="U2" s="240"/>
      <c r="V2" s="240"/>
      <c r="W2" s="240"/>
      <c r="X2" s="240"/>
    </row>
    <row r="4" spans="26:27" ht="12.75">
      <c r="Z4" s="126"/>
      <c r="AA4"/>
    </row>
    <row r="5" spans="1:27" ht="12.75" customHeight="1">
      <c r="A5" s="227" t="s">
        <v>1</v>
      </c>
      <c r="B5" s="227"/>
      <c r="C5" s="227"/>
      <c r="D5" s="227"/>
      <c r="E5" s="227"/>
      <c r="F5" s="227"/>
      <c r="G5" s="227"/>
      <c r="H5" s="227"/>
      <c r="I5" s="227"/>
      <c r="J5" s="227"/>
      <c r="K5" s="227"/>
      <c r="L5" s="227"/>
      <c r="M5" s="227"/>
      <c r="N5" s="227"/>
      <c r="O5" s="227"/>
      <c r="P5" s="227"/>
      <c r="Q5" s="227"/>
      <c r="R5" s="227"/>
      <c r="S5" s="227"/>
      <c r="T5" s="227"/>
      <c r="U5" s="227"/>
      <c r="V5" s="227"/>
      <c r="W5" s="227"/>
      <c r="X5" s="227"/>
      <c r="Z5" s="126"/>
      <c r="AA5"/>
    </row>
    <row r="6" spans="1:27" ht="12.75">
      <c r="A6" s="227"/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227"/>
      <c r="O6" s="227"/>
      <c r="P6" s="227"/>
      <c r="Q6" s="227"/>
      <c r="R6" s="227"/>
      <c r="S6" s="227"/>
      <c r="T6" s="227"/>
      <c r="U6" s="227"/>
      <c r="V6" s="227"/>
      <c r="W6" s="227"/>
      <c r="X6" s="227"/>
      <c r="Z6"/>
      <c r="AA6"/>
    </row>
    <row r="7" spans="1:27" ht="12.75">
      <c r="A7" s="227"/>
      <c r="B7" s="227"/>
      <c r="C7" s="227"/>
      <c r="D7" s="227"/>
      <c r="E7" s="227"/>
      <c r="F7" s="227"/>
      <c r="G7" s="227"/>
      <c r="H7" s="227"/>
      <c r="I7" s="227"/>
      <c r="J7" s="227"/>
      <c r="K7" s="227"/>
      <c r="L7" s="227"/>
      <c r="M7" s="227"/>
      <c r="N7" s="227"/>
      <c r="O7" s="227"/>
      <c r="P7" s="227"/>
      <c r="Q7" s="227"/>
      <c r="R7" s="227"/>
      <c r="S7" s="227"/>
      <c r="T7" s="227"/>
      <c r="U7" s="227"/>
      <c r="V7" s="227"/>
      <c r="W7" s="227"/>
      <c r="X7" s="227"/>
      <c r="Z7" s="127"/>
      <c r="AA7" s="127"/>
    </row>
    <row r="8" spans="1:27" ht="12.75">
      <c r="A8" s="227"/>
      <c r="B8" s="227"/>
      <c r="C8" s="227"/>
      <c r="D8" s="227"/>
      <c r="E8" s="227"/>
      <c r="F8" s="227"/>
      <c r="G8" s="227"/>
      <c r="H8" s="227"/>
      <c r="I8" s="227"/>
      <c r="J8" s="227"/>
      <c r="K8" s="227"/>
      <c r="L8" s="227"/>
      <c r="M8" s="227"/>
      <c r="N8" s="227"/>
      <c r="O8" s="227"/>
      <c r="P8" s="227"/>
      <c r="Q8" s="227"/>
      <c r="R8" s="227"/>
      <c r="S8" s="227"/>
      <c r="T8" s="227"/>
      <c r="U8" s="227"/>
      <c r="V8" s="227"/>
      <c r="W8" s="227"/>
      <c r="X8" s="227"/>
      <c r="Z8" s="143"/>
      <c r="AA8" s="143"/>
    </row>
    <row r="9" ht="12.75">
      <c r="A9" s="1" t="s">
        <v>172</v>
      </c>
    </row>
    <row r="11" spans="1:24" ht="18">
      <c r="A11" s="244" t="s">
        <v>2</v>
      </c>
      <c r="B11" s="244"/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4"/>
    </row>
    <row r="13" spans="1:24" ht="12.75" customHeight="1">
      <c r="A13" s="220" t="s">
        <v>3</v>
      </c>
      <c r="B13" s="221" t="s">
        <v>4</v>
      </c>
      <c r="C13" s="221"/>
      <c r="D13" s="221"/>
      <c r="E13" s="221"/>
      <c r="F13" s="221"/>
      <c r="G13" s="221"/>
      <c r="H13" s="221"/>
      <c r="I13" s="237" t="s">
        <v>5</v>
      </c>
      <c r="J13" s="237"/>
      <c r="K13" s="237"/>
      <c r="L13" s="237" t="s">
        <v>6</v>
      </c>
      <c r="M13" s="237"/>
      <c r="N13" s="237"/>
      <c r="O13" s="237" t="s">
        <v>7</v>
      </c>
      <c r="P13" s="237"/>
      <c r="Q13" s="237"/>
      <c r="R13" s="237"/>
      <c r="S13" s="213" t="s">
        <v>8</v>
      </c>
      <c r="T13" s="213"/>
      <c r="U13" s="213"/>
      <c r="V13" s="213"/>
      <c r="W13" s="213"/>
      <c r="X13" s="213"/>
    </row>
    <row r="14" spans="1:24" ht="12.75" customHeight="1">
      <c r="A14" s="220"/>
      <c r="B14" s="221"/>
      <c r="C14" s="221"/>
      <c r="D14" s="221"/>
      <c r="E14" s="221"/>
      <c r="F14" s="221"/>
      <c r="G14" s="221"/>
      <c r="H14" s="221"/>
      <c r="I14" s="237"/>
      <c r="J14" s="237"/>
      <c r="K14" s="237"/>
      <c r="L14" s="237"/>
      <c r="M14" s="237"/>
      <c r="N14" s="237"/>
      <c r="O14" s="237"/>
      <c r="P14" s="237"/>
      <c r="Q14" s="237"/>
      <c r="R14" s="237"/>
      <c r="S14" s="213" t="s">
        <v>9</v>
      </c>
      <c r="T14" s="213"/>
      <c r="U14" s="213"/>
      <c r="V14" s="220" t="s">
        <v>10</v>
      </c>
      <c r="W14" s="220"/>
      <c r="X14" s="220"/>
    </row>
    <row r="15" spans="1:24" ht="12.75" customHeight="1">
      <c r="A15" s="2">
        <v>1</v>
      </c>
      <c r="B15" s="238" t="s">
        <v>11</v>
      </c>
      <c r="C15" s="238"/>
      <c r="D15" s="238"/>
      <c r="E15" s="238"/>
      <c r="F15" s="238"/>
      <c r="G15" s="238"/>
      <c r="H15" s="238"/>
      <c r="I15" s="236" t="s">
        <v>12</v>
      </c>
      <c r="J15" s="236"/>
      <c r="K15" s="236"/>
      <c r="L15" s="236" t="s">
        <v>13</v>
      </c>
      <c r="M15" s="236"/>
      <c r="N15" s="236"/>
      <c r="O15" s="239">
        <v>400</v>
      </c>
      <c r="P15" s="239"/>
      <c r="Q15" s="239"/>
      <c r="R15" s="239"/>
      <c r="S15" s="218">
        <f>V15/30</f>
        <v>13.333333333333334</v>
      </c>
      <c r="T15" s="218"/>
      <c r="U15" s="218"/>
      <c r="V15" s="218">
        <v>400</v>
      </c>
      <c r="W15" s="218"/>
      <c r="X15" s="218"/>
    </row>
    <row r="16" spans="1:24" ht="12.75" customHeight="1">
      <c r="A16" s="2">
        <v>2</v>
      </c>
      <c r="B16" s="238" t="s">
        <v>14</v>
      </c>
      <c r="C16" s="238"/>
      <c r="D16" s="238"/>
      <c r="E16" s="238"/>
      <c r="F16" s="238"/>
      <c r="G16" s="238"/>
      <c r="H16" s="238"/>
      <c r="I16" s="236"/>
      <c r="J16" s="236"/>
      <c r="K16" s="236"/>
      <c r="L16" s="236" t="s">
        <v>15</v>
      </c>
      <c r="M16" s="236"/>
      <c r="N16" s="236"/>
      <c r="O16" s="239">
        <v>500</v>
      </c>
      <c r="P16" s="239"/>
      <c r="Q16" s="239"/>
      <c r="R16" s="239"/>
      <c r="S16" s="218">
        <f>V16/30</f>
        <v>16.666666666666668</v>
      </c>
      <c r="T16" s="218"/>
      <c r="U16" s="218"/>
      <c r="V16" s="218">
        <v>500</v>
      </c>
      <c r="W16" s="218"/>
      <c r="X16" s="218"/>
    </row>
    <row r="17" spans="1:24" ht="12.75" customHeight="1">
      <c r="A17" s="242" t="s">
        <v>171</v>
      </c>
      <c r="B17" s="242"/>
      <c r="C17" s="242"/>
      <c r="D17" s="242"/>
      <c r="E17" s="242"/>
      <c r="F17" s="242"/>
      <c r="G17" s="242"/>
      <c r="H17" s="242"/>
      <c r="I17" s="242"/>
      <c r="J17" s="242"/>
      <c r="K17" s="242"/>
      <c r="L17" s="242"/>
      <c r="M17" s="242"/>
      <c r="N17" s="242"/>
      <c r="O17" s="242"/>
      <c r="P17" s="242"/>
      <c r="Q17" s="242"/>
      <c r="R17" s="242"/>
      <c r="S17" s="242"/>
      <c r="T17" s="242"/>
      <c r="U17" s="242"/>
      <c r="V17" s="242"/>
      <c r="W17" s="242"/>
      <c r="X17" s="242"/>
    </row>
    <row r="18" spans="1:24" ht="12.75" customHeight="1">
      <c r="A18" s="243"/>
      <c r="B18" s="243"/>
      <c r="C18" s="243"/>
      <c r="D18" s="243"/>
      <c r="E18" s="243"/>
      <c r="F18" s="243"/>
      <c r="G18" s="243"/>
      <c r="H18" s="243"/>
      <c r="I18" s="243"/>
      <c r="J18" s="243"/>
      <c r="K18" s="243"/>
      <c r="L18" s="243"/>
      <c r="M18" s="243"/>
      <c r="N18" s="243"/>
      <c r="O18" s="243"/>
      <c r="P18" s="243"/>
      <c r="Q18" s="243"/>
      <c r="R18" s="243"/>
      <c r="S18" s="243"/>
      <c r="T18" s="243"/>
      <c r="U18" s="243"/>
      <c r="V18" s="243"/>
      <c r="W18" s="243"/>
      <c r="X18" s="243"/>
    </row>
    <row r="19" spans="1:24" ht="12.75" customHeight="1">
      <c r="A19" s="131"/>
      <c r="B19" s="131"/>
      <c r="C19" s="131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</row>
    <row r="20" spans="1:24" ht="12.75" customHeight="1">
      <c r="A20" s="231" t="s">
        <v>16</v>
      </c>
      <c r="B20" s="231"/>
      <c r="C20" s="231"/>
      <c r="D20" s="231"/>
      <c r="E20" s="231"/>
      <c r="F20" s="231"/>
      <c r="G20" s="231"/>
      <c r="H20" s="231"/>
      <c r="I20" s="231"/>
      <c r="J20" s="231"/>
      <c r="K20" s="231"/>
      <c r="L20" s="231"/>
      <c r="M20" s="231"/>
      <c r="N20" s="231"/>
      <c r="O20" s="231"/>
      <c r="P20" s="231"/>
      <c r="Q20" s="231"/>
      <c r="R20" s="231"/>
      <c r="S20" s="231"/>
      <c r="T20" s="231"/>
      <c r="U20" s="231"/>
      <c r="V20" s="231"/>
      <c r="W20" s="231"/>
      <c r="X20" s="231"/>
    </row>
    <row r="21" spans="1:24" ht="12.7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4"/>
      <c r="P21" s="3"/>
      <c r="Q21" s="3"/>
      <c r="R21" s="3"/>
      <c r="S21" s="3"/>
      <c r="T21" s="5"/>
      <c r="U21" s="5"/>
      <c r="V21" s="5"/>
      <c r="W21" s="5"/>
      <c r="X21" s="5"/>
    </row>
    <row r="22" spans="1:24" ht="12.75" customHeight="1">
      <c r="A22" s="220" t="s">
        <v>3</v>
      </c>
      <c r="B22" s="221" t="s">
        <v>17</v>
      </c>
      <c r="C22" s="221"/>
      <c r="D22" s="221"/>
      <c r="E22" s="221"/>
      <c r="F22" s="221"/>
      <c r="G22" s="221"/>
      <c r="H22" s="221"/>
      <c r="I22" s="221" t="s">
        <v>174</v>
      </c>
      <c r="J22" s="221"/>
      <c r="K22" s="221"/>
      <c r="L22" s="221"/>
      <c r="M22" s="221" t="s">
        <v>175</v>
      </c>
      <c r="N22" s="221"/>
      <c r="O22" s="237" t="s">
        <v>19</v>
      </c>
      <c r="P22" s="237"/>
      <c r="Q22" s="237"/>
      <c r="R22" s="237"/>
      <c r="S22" s="213" t="s">
        <v>20</v>
      </c>
      <c r="T22" s="213"/>
      <c r="U22" s="213"/>
      <c r="V22" s="213"/>
      <c r="W22" s="213"/>
      <c r="X22" s="213"/>
    </row>
    <row r="23" spans="1:24" ht="12.75" customHeight="1">
      <c r="A23" s="220"/>
      <c r="B23" s="221"/>
      <c r="C23" s="221"/>
      <c r="D23" s="221"/>
      <c r="E23" s="221"/>
      <c r="F23" s="221"/>
      <c r="G23" s="221"/>
      <c r="H23" s="221"/>
      <c r="I23" s="221"/>
      <c r="J23" s="221"/>
      <c r="K23" s="221"/>
      <c r="L23" s="221"/>
      <c r="M23" s="221"/>
      <c r="N23" s="221"/>
      <c r="O23" s="237"/>
      <c r="P23" s="237"/>
      <c r="Q23" s="237"/>
      <c r="R23" s="237"/>
      <c r="S23" s="213" t="s">
        <v>9</v>
      </c>
      <c r="T23" s="213"/>
      <c r="U23" s="213"/>
      <c r="V23" s="220" t="s">
        <v>10</v>
      </c>
      <c r="W23" s="220"/>
      <c r="X23" s="220"/>
    </row>
    <row r="24" spans="1:24" ht="12.75" customHeight="1">
      <c r="A24" s="6">
        <v>1</v>
      </c>
      <c r="B24" s="235" t="s">
        <v>95</v>
      </c>
      <c r="C24" s="235"/>
      <c r="D24" s="235"/>
      <c r="E24" s="235"/>
      <c r="F24" s="235"/>
      <c r="G24" s="235"/>
      <c r="H24" s="235"/>
      <c r="I24" s="236">
        <v>0.6</v>
      </c>
      <c r="J24" s="236"/>
      <c r="K24" s="236"/>
      <c r="L24" s="236"/>
      <c r="M24" s="216">
        <v>3</v>
      </c>
      <c r="N24" s="216"/>
      <c r="O24" s="218">
        <v>10000</v>
      </c>
      <c r="P24" s="218"/>
      <c r="Q24" s="218"/>
      <c r="R24" s="218"/>
      <c r="S24" s="218">
        <f>V24/30</f>
        <v>166.66666666666666</v>
      </c>
      <c r="T24" s="218"/>
      <c r="U24" s="218"/>
      <c r="V24" s="218">
        <v>5000</v>
      </c>
      <c r="W24" s="218"/>
      <c r="X24" s="218"/>
    </row>
    <row r="25" spans="1:24" ht="12.75" customHeight="1">
      <c r="A25" s="6">
        <v>2</v>
      </c>
      <c r="B25" s="235" t="s">
        <v>95</v>
      </c>
      <c r="C25" s="235"/>
      <c r="D25" s="235"/>
      <c r="E25" s="235"/>
      <c r="F25" s="235"/>
      <c r="G25" s="235"/>
      <c r="H25" s="235"/>
      <c r="I25" s="236" t="s">
        <v>176</v>
      </c>
      <c r="J25" s="236"/>
      <c r="K25" s="236"/>
      <c r="L25" s="236"/>
      <c r="M25" s="216">
        <v>3</v>
      </c>
      <c r="N25" s="216"/>
      <c r="O25" s="218">
        <v>10000</v>
      </c>
      <c r="P25" s="218"/>
      <c r="Q25" s="218"/>
      <c r="R25" s="218"/>
      <c r="S25" s="218">
        <f>V25/30</f>
        <v>166.66666666666666</v>
      </c>
      <c r="T25" s="218"/>
      <c r="U25" s="218"/>
      <c r="V25" s="218">
        <v>5000</v>
      </c>
      <c r="W25" s="218"/>
      <c r="X25" s="218"/>
    </row>
    <row r="26" spans="1:24" ht="12.75" customHeight="1">
      <c r="A26" s="6">
        <v>3</v>
      </c>
      <c r="B26" s="235" t="s">
        <v>95</v>
      </c>
      <c r="C26" s="235"/>
      <c r="D26" s="235"/>
      <c r="E26" s="235"/>
      <c r="F26" s="235"/>
      <c r="G26" s="235"/>
      <c r="H26" s="235"/>
      <c r="I26" s="236">
        <v>0.8</v>
      </c>
      <c r="J26" s="236"/>
      <c r="K26" s="236"/>
      <c r="L26" s="236"/>
      <c r="M26" s="216">
        <v>3.3</v>
      </c>
      <c r="N26" s="216"/>
      <c r="O26" s="218">
        <v>12000</v>
      </c>
      <c r="P26" s="218"/>
      <c r="Q26" s="218"/>
      <c r="R26" s="218"/>
      <c r="S26" s="218">
        <f>V26/30</f>
        <v>200</v>
      </c>
      <c r="T26" s="218"/>
      <c r="U26" s="218"/>
      <c r="V26" s="218">
        <v>6000</v>
      </c>
      <c r="W26" s="218"/>
      <c r="X26" s="218"/>
    </row>
    <row r="27" spans="1:24" ht="12.75" customHeight="1">
      <c r="A27" s="2">
        <v>4</v>
      </c>
      <c r="B27" s="235" t="s">
        <v>178</v>
      </c>
      <c r="C27" s="235"/>
      <c r="D27" s="235"/>
      <c r="E27" s="235"/>
      <c r="F27" s="235"/>
      <c r="G27" s="235"/>
      <c r="H27" s="235"/>
      <c r="I27" s="236">
        <v>0.8</v>
      </c>
      <c r="J27" s="236"/>
      <c r="K27" s="236"/>
      <c r="L27" s="236"/>
      <c r="M27" s="216" t="s">
        <v>177</v>
      </c>
      <c r="N27" s="216"/>
      <c r="O27" s="218">
        <v>16000</v>
      </c>
      <c r="P27" s="218"/>
      <c r="Q27" s="218"/>
      <c r="R27" s="218"/>
      <c r="S27" s="218">
        <f>V27/30</f>
        <v>533.3333333333334</v>
      </c>
      <c r="T27" s="218"/>
      <c r="U27" s="218"/>
      <c r="V27" s="218">
        <v>16000</v>
      </c>
      <c r="W27" s="218"/>
      <c r="X27" s="218"/>
    </row>
    <row r="28" spans="1:24" ht="17.25" customHeight="1">
      <c r="A28" s="245" t="s">
        <v>173</v>
      </c>
      <c r="B28" s="245"/>
      <c r="C28" s="245"/>
      <c r="D28" s="245"/>
      <c r="E28" s="245"/>
      <c r="F28" s="245"/>
      <c r="G28" s="245"/>
      <c r="H28" s="245"/>
      <c r="I28" s="245"/>
      <c r="J28" s="245"/>
      <c r="K28" s="245"/>
      <c r="L28" s="245"/>
      <c r="M28" s="245"/>
      <c r="N28" s="245"/>
      <c r="O28" s="245"/>
      <c r="P28" s="245"/>
      <c r="Q28" s="245"/>
      <c r="R28" s="245"/>
      <c r="S28" s="245"/>
      <c r="T28" s="245"/>
      <c r="U28" s="245"/>
      <c r="V28" s="245"/>
      <c r="W28" s="245"/>
      <c r="X28" s="245"/>
    </row>
    <row r="29" spans="1:24" ht="12.75">
      <c r="A29" s="7"/>
      <c r="B29" s="7"/>
      <c r="C29" s="7"/>
      <c r="D29" s="7"/>
      <c r="E29" s="7"/>
      <c r="F29" s="7"/>
      <c r="G29" s="7"/>
      <c r="H29" s="7"/>
      <c r="I29" s="7"/>
      <c r="J29" s="7"/>
      <c r="K29" s="8"/>
      <c r="L29" s="7"/>
      <c r="M29" s="7"/>
      <c r="N29" s="7"/>
      <c r="O29" s="7"/>
      <c r="P29" s="7"/>
      <c r="Q29" s="7"/>
      <c r="R29" s="7"/>
      <c r="S29" s="7"/>
      <c r="T29" s="9"/>
      <c r="U29" s="9"/>
      <c r="V29" s="9"/>
      <c r="W29" s="9"/>
      <c r="X29" s="9"/>
    </row>
    <row r="30" spans="1:24" ht="12.75" customHeight="1">
      <c r="A30" s="231" t="s">
        <v>170</v>
      </c>
      <c r="B30" s="231"/>
      <c r="C30" s="231"/>
      <c r="D30" s="231"/>
      <c r="E30" s="231"/>
      <c r="F30" s="231"/>
      <c r="G30" s="231"/>
      <c r="H30" s="231"/>
      <c r="I30" s="231"/>
      <c r="J30" s="231"/>
      <c r="K30" s="231"/>
      <c r="L30" s="231"/>
      <c r="M30" s="231"/>
      <c r="N30" s="231"/>
      <c r="O30" s="231"/>
      <c r="P30" s="231"/>
      <c r="Q30" s="231"/>
      <c r="R30" s="231"/>
      <c r="S30" s="231"/>
      <c r="T30" s="231"/>
      <c r="U30" s="231"/>
      <c r="V30" s="231"/>
      <c r="W30" s="231"/>
      <c r="X30" s="231"/>
    </row>
    <row r="31" spans="1:24" ht="12.75">
      <c r="A31" s="7"/>
      <c r="B31" s="7"/>
      <c r="C31" s="7"/>
      <c r="D31" s="7"/>
      <c r="E31" s="7"/>
      <c r="F31" s="7"/>
      <c r="G31" s="7"/>
      <c r="H31" s="7"/>
      <c r="I31" s="7"/>
      <c r="J31" s="7"/>
      <c r="K31" s="8"/>
      <c r="L31" s="7"/>
      <c r="M31" s="7"/>
      <c r="N31" s="7"/>
      <c r="O31" s="7"/>
      <c r="P31" s="7"/>
      <c r="Q31" s="7"/>
      <c r="R31" s="7"/>
      <c r="S31" s="7"/>
      <c r="T31" s="10"/>
      <c r="U31" s="10"/>
      <c r="V31" s="10"/>
      <c r="W31" s="10"/>
      <c r="X31" s="11"/>
    </row>
    <row r="32" spans="1:24" ht="12.75" customHeight="1">
      <c r="A32" s="220" t="s">
        <v>3</v>
      </c>
      <c r="B32" s="221" t="s">
        <v>4</v>
      </c>
      <c r="C32" s="221"/>
      <c r="D32" s="221"/>
      <c r="E32" s="221"/>
      <c r="F32" s="221"/>
      <c r="G32" s="221"/>
      <c r="H32" s="221"/>
      <c r="I32" s="221"/>
      <c r="J32" s="221"/>
      <c r="K32" s="221"/>
      <c r="L32" s="221"/>
      <c r="M32" s="221" t="s">
        <v>22</v>
      </c>
      <c r="N32" s="221"/>
      <c r="O32" s="232" t="s">
        <v>23</v>
      </c>
      <c r="P32" s="232"/>
      <c r="Q32" s="232"/>
      <c r="R32" s="232"/>
      <c r="S32" s="213" t="s">
        <v>24</v>
      </c>
      <c r="T32" s="213"/>
      <c r="U32" s="213"/>
      <c r="V32" s="213"/>
      <c r="W32" s="213"/>
      <c r="X32" s="213"/>
    </row>
    <row r="33" spans="1:24" ht="12.75" customHeight="1">
      <c r="A33" s="220"/>
      <c r="B33" s="221"/>
      <c r="C33" s="221"/>
      <c r="D33" s="221"/>
      <c r="E33" s="221"/>
      <c r="F33" s="221"/>
      <c r="G33" s="221"/>
      <c r="H33" s="221"/>
      <c r="I33" s="221"/>
      <c r="J33" s="221"/>
      <c r="K33" s="221"/>
      <c r="L33" s="221"/>
      <c r="M33" s="221"/>
      <c r="N33" s="221"/>
      <c r="O33" s="232"/>
      <c r="P33" s="232"/>
      <c r="Q33" s="232"/>
      <c r="R33" s="232"/>
      <c r="S33" s="233" t="s">
        <v>9</v>
      </c>
      <c r="T33" s="233"/>
      <c r="U33" s="233"/>
      <c r="V33" s="234" t="s">
        <v>10</v>
      </c>
      <c r="W33" s="234"/>
      <c r="X33" s="234"/>
    </row>
    <row r="34" spans="1:24" ht="12.75" customHeight="1">
      <c r="A34" s="2">
        <v>1</v>
      </c>
      <c r="B34" s="229" t="s">
        <v>25</v>
      </c>
      <c r="C34" s="229"/>
      <c r="D34" s="229"/>
      <c r="E34" s="229"/>
      <c r="F34" s="229"/>
      <c r="G34" s="229"/>
      <c r="H34" s="229"/>
      <c r="I34" s="229"/>
      <c r="J34" s="229"/>
      <c r="K34" s="229"/>
      <c r="L34" s="229"/>
      <c r="M34" s="215" t="s">
        <v>26</v>
      </c>
      <c r="N34" s="215"/>
      <c r="O34" s="218">
        <f aca="true" t="shared" si="0" ref="O34:O43">ROUND(S34*15,2)</f>
        <v>356.25</v>
      </c>
      <c r="P34" s="218"/>
      <c r="Q34" s="218"/>
      <c r="R34" s="218"/>
      <c r="S34" s="218">
        <v>23.75</v>
      </c>
      <c r="T34" s="218"/>
      <c r="U34" s="218"/>
      <c r="V34" s="218">
        <f aca="true" t="shared" si="1" ref="V34:V43">S34*30</f>
        <v>712.5</v>
      </c>
      <c r="W34" s="218"/>
      <c r="X34" s="218"/>
    </row>
    <row r="35" spans="1:24" ht="12.75" customHeight="1">
      <c r="A35" s="2">
        <v>2</v>
      </c>
      <c r="B35" s="229" t="s">
        <v>27</v>
      </c>
      <c r="C35" s="229"/>
      <c r="D35" s="229"/>
      <c r="E35" s="229"/>
      <c r="F35" s="229"/>
      <c r="G35" s="229"/>
      <c r="H35" s="229"/>
      <c r="I35" s="229"/>
      <c r="J35" s="229"/>
      <c r="K35" s="229"/>
      <c r="L35" s="229"/>
      <c r="M35" s="215" t="s">
        <v>28</v>
      </c>
      <c r="N35" s="215"/>
      <c r="O35" s="218">
        <f t="shared" si="0"/>
        <v>9.45</v>
      </c>
      <c r="P35" s="218"/>
      <c r="Q35" s="218"/>
      <c r="R35" s="218"/>
      <c r="S35" s="218">
        <v>0.63</v>
      </c>
      <c r="T35" s="218"/>
      <c r="U35" s="218"/>
      <c r="V35" s="218">
        <f t="shared" si="1"/>
        <v>18.9</v>
      </c>
      <c r="W35" s="218"/>
      <c r="X35" s="218"/>
    </row>
    <row r="36" spans="1:24" ht="12.75" customHeight="1">
      <c r="A36" s="2">
        <v>3</v>
      </c>
      <c r="B36" s="229" t="s">
        <v>29</v>
      </c>
      <c r="C36" s="229"/>
      <c r="D36" s="229"/>
      <c r="E36" s="229"/>
      <c r="F36" s="229"/>
      <c r="G36" s="229"/>
      <c r="H36" s="229"/>
      <c r="I36" s="229"/>
      <c r="J36" s="229"/>
      <c r="K36" s="229"/>
      <c r="L36" s="229"/>
      <c r="M36" s="215" t="s">
        <v>26</v>
      </c>
      <c r="N36" s="215"/>
      <c r="O36" s="218">
        <f t="shared" si="0"/>
        <v>9.45</v>
      </c>
      <c r="P36" s="218"/>
      <c r="Q36" s="218"/>
      <c r="R36" s="218"/>
      <c r="S36" s="218">
        <v>0.63</v>
      </c>
      <c r="T36" s="218"/>
      <c r="U36" s="218"/>
      <c r="V36" s="218">
        <f t="shared" si="1"/>
        <v>18.9</v>
      </c>
      <c r="W36" s="218"/>
      <c r="X36" s="218"/>
    </row>
    <row r="37" spans="1:24" ht="12.75" customHeight="1">
      <c r="A37" s="2">
        <v>4</v>
      </c>
      <c r="B37" s="229" t="s">
        <v>30</v>
      </c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15" t="s">
        <v>26</v>
      </c>
      <c r="N37" s="215"/>
      <c r="O37" s="218">
        <f t="shared" si="0"/>
        <v>55.35</v>
      </c>
      <c r="P37" s="218"/>
      <c r="Q37" s="218"/>
      <c r="R37" s="218"/>
      <c r="S37" s="218">
        <v>3.69</v>
      </c>
      <c r="T37" s="218"/>
      <c r="U37" s="218"/>
      <c r="V37" s="218">
        <f t="shared" si="1"/>
        <v>110.7</v>
      </c>
      <c r="W37" s="218"/>
      <c r="X37" s="218"/>
    </row>
    <row r="38" spans="1:24" ht="12.75" customHeight="1">
      <c r="A38" s="2">
        <v>5</v>
      </c>
      <c r="B38" s="229" t="s">
        <v>31</v>
      </c>
      <c r="C38" s="229"/>
      <c r="D38" s="229"/>
      <c r="E38" s="229"/>
      <c r="F38" s="229"/>
      <c r="G38" s="229"/>
      <c r="H38" s="229"/>
      <c r="I38" s="229"/>
      <c r="J38" s="229"/>
      <c r="K38" s="229"/>
      <c r="L38" s="229"/>
      <c r="M38" s="215" t="s">
        <v>26</v>
      </c>
      <c r="N38" s="215"/>
      <c r="O38" s="218">
        <f t="shared" si="0"/>
        <v>84.45</v>
      </c>
      <c r="P38" s="218"/>
      <c r="Q38" s="218"/>
      <c r="R38" s="218"/>
      <c r="S38" s="218">
        <v>5.63</v>
      </c>
      <c r="T38" s="218"/>
      <c r="U38" s="218"/>
      <c r="V38" s="218">
        <f t="shared" si="1"/>
        <v>168.9</v>
      </c>
      <c r="W38" s="218"/>
      <c r="X38" s="218"/>
    </row>
    <row r="39" spans="1:24" ht="12.75" customHeight="1">
      <c r="A39" s="2">
        <v>6</v>
      </c>
      <c r="B39" s="229" t="s">
        <v>32</v>
      </c>
      <c r="C39" s="229"/>
      <c r="D39" s="229"/>
      <c r="E39" s="229"/>
      <c r="F39" s="229"/>
      <c r="G39" s="229"/>
      <c r="H39" s="229"/>
      <c r="I39" s="229"/>
      <c r="J39" s="229"/>
      <c r="K39" s="229"/>
      <c r="L39" s="229"/>
      <c r="M39" s="215" t="s">
        <v>26</v>
      </c>
      <c r="N39" s="215"/>
      <c r="O39" s="218">
        <f t="shared" si="0"/>
        <v>281.25</v>
      </c>
      <c r="P39" s="218"/>
      <c r="Q39" s="218"/>
      <c r="R39" s="218"/>
      <c r="S39" s="218">
        <v>18.75</v>
      </c>
      <c r="T39" s="218"/>
      <c r="U39" s="218"/>
      <c r="V39" s="218">
        <f t="shared" si="1"/>
        <v>562.5</v>
      </c>
      <c r="W39" s="218"/>
      <c r="X39" s="218"/>
    </row>
    <row r="40" spans="1:24" ht="12.75" customHeight="1">
      <c r="A40" s="2">
        <v>7</v>
      </c>
      <c r="B40" s="229" t="s">
        <v>33</v>
      </c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15" t="s">
        <v>26</v>
      </c>
      <c r="N40" s="215"/>
      <c r="O40" s="218">
        <f t="shared" si="0"/>
        <v>375</v>
      </c>
      <c r="P40" s="218"/>
      <c r="Q40" s="218"/>
      <c r="R40" s="218"/>
      <c r="S40" s="218">
        <v>25</v>
      </c>
      <c r="T40" s="218"/>
      <c r="U40" s="218"/>
      <c r="V40" s="218">
        <f t="shared" si="1"/>
        <v>750</v>
      </c>
      <c r="W40" s="218"/>
      <c r="X40" s="218"/>
    </row>
    <row r="41" spans="1:24" ht="12.75" customHeight="1">
      <c r="A41" s="2">
        <v>8</v>
      </c>
      <c r="B41" s="229" t="s">
        <v>34</v>
      </c>
      <c r="C41" s="229"/>
      <c r="D41" s="229"/>
      <c r="E41" s="229"/>
      <c r="F41" s="229"/>
      <c r="G41" s="229"/>
      <c r="H41" s="229"/>
      <c r="I41" s="229"/>
      <c r="J41" s="229"/>
      <c r="K41" s="229"/>
      <c r="L41" s="229"/>
      <c r="M41" s="215" t="s">
        <v>26</v>
      </c>
      <c r="N41" s="215"/>
      <c r="O41" s="218">
        <f t="shared" si="0"/>
        <v>131.25</v>
      </c>
      <c r="P41" s="218"/>
      <c r="Q41" s="218"/>
      <c r="R41" s="218"/>
      <c r="S41" s="218">
        <v>8.75</v>
      </c>
      <c r="T41" s="218"/>
      <c r="U41" s="218"/>
      <c r="V41" s="218">
        <f t="shared" si="1"/>
        <v>262.5</v>
      </c>
      <c r="W41" s="218"/>
      <c r="X41" s="218"/>
    </row>
    <row r="42" spans="1:24" ht="12.75" customHeight="1">
      <c r="A42" s="2">
        <v>9</v>
      </c>
      <c r="B42" s="229" t="s">
        <v>35</v>
      </c>
      <c r="C42" s="229"/>
      <c r="D42" s="229"/>
      <c r="E42" s="229"/>
      <c r="F42" s="229"/>
      <c r="G42" s="229"/>
      <c r="H42" s="229"/>
      <c r="I42" s="229"/>
      <c r="J42" s="229"/>
      <c r="K42" s="229"/>
      <c r="L42" s="229"/>
      <c r="M42" s="215" t="s">
        <v>26</v>
      </c>
      <c r="N42" s="215"/>
      <c r="O42" s="218">
        <f t="shared" si="0"/>
        <v>1593.75</v>
      </c>
      <c r="P42" s="218"/>
      <c r="Q42" s="218"/>
      <c r="R42" s="218"/>
      <c r="S42" s="218">
        <v>106.25</v>
      </c>
      <c r="T42" s="218"/>
      <c r="U42" s="218"/>
      <c r="V42" s="218">
        <f t="shared" si="1"/>
        <v>3187.5</v>
      </c>
      <c r="W42" s="218"/>
      <c r="X42" s="218"/>
    </row>
    <row r="43" spans="1:24" ht="12.75" customHeight="1">
      <c r="A43" s="2">
        <v>10</v>
      </c>
      <c r="B43" s="229" t="s">
        <v>36</v>
      </c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15" t="s">
        <v>28</v>
      </c>
      <c r="N43" s="215"/>
      <c r="O43" s="218">
        <f t="shared" si="0"/>
        <v>58.2</v>
      </c>
      <c r="P43" s="218"/>
      <c r="Q43" s="218"/>
      <c r="R43" s="218"/>
      <c r="S43" s="218">
        <v>3.88</v>
      </c>
      <c r="T43" s="218"/>
      <c r="U43" s="218"/>
      <c r="V43" s="218">
        <f t="shared" si="1"/>
        <v>116.39999999999999</v>
      </c>
      <c r="W43" s="218"/>
      <c r="X43" s="218"/>
    </row>
    <row r="44" spans="1:24" ht="13.5">
      <c r="A44" s="12"/>
      <c r="B44" s="12"/>
      <c r="C44" s="12"/>
      <c r="D44" s="12"/>
      <c r="E44" s="12"/>
      <c r="F44" s="12"/>
      <c r="G44" s="12"/>
      <c r="H44" s="12"/>
      <c r="I44" s="12"/>
      <c r="J44" s="12"/>
      <c r="K44" s="13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</row>
    <row r="45" spans="2:24" ht="25.5"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</row>
    <row r="46" spans="1:24" ht="12.75" customHeight="1">
      <c r="A46" s="227" t="s">
        <v>37</v>
      </c>
      <c r="B46" s="227"/>
      <c r="C46" s="227"/>
      <c r="D46" s="227"/>
      <c r="E46" s="227"/>
      <c r="F46" s="227"/>
      <c r="G46" s="227"/>
      <c r="H46" s="227"/>
      <c r="I46" s="227"/>
      <c r="J46" s="227"/>
      <c r="K46" s="227"/>
      <c r="L46" s="227"/>
      <c r="M46" s="227"/>
      <c r="N46" s="227"/>
      <c r="O46" s="227"/>
      <c r="P46" s="227"/>
      <c r="Q46" s="227"/>
      <c r="R46" s="227"/>
      <c r="S46" s="227"/>
      <c r="T46" s="227"/>
      <c r="U46" s="227"/>
      <c r="V46" s="227"/>
      <c r="W46" s="227"/>
      <c r="X46" s="227"/>
    </row>
    <row r="47" spans="1:24" ht="12.75">
      <c r="A47" s="227"/>
      <c r="B47" s="227"/>
      <c r="C47" s="227"/>
      <c r="D47" s="227"/>
      <c r="E47" s="227"/>
      <c r="F47" s="227"/>
      <c r="G47" s="227"/>
      <c r="H47" s="227"/>
      <c r="I47" s="227"/>
      <c r="J47" s="227"/>
      <c r="K47" s="227"/>
      <c r="L47" s="227"/>
      <c r="M47" s="227"/>
      <c r="N47" s="227"/>
      <c r="O47" s="227"/>
      <c r="P47" s="227"/>
      <c r="Q47" s="227"/>
      <c r="R47" s="227"/>
      <c r="S47" s="227"/>
      <c r="T47" s="227"/>
      <c r="U47" s="227"/>
      <c r="V47" s="227"/>
      <c r="W47" s="227"/>
      <c r="X47" s="227"/>
    </row>
    <row r="48" spans="1:24" ht="13.5">
      <c r="A48" s="12"/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12"/>
      <c r="V48" s="12"/>
      <c r="W48" s="12"/>
      <c r="X48" s="12"/>
    </row>
    <row r="49" spans="1:24" ht="12.75" customHeight="1">
      <c r="A49" s="224" t="s">
        <v>38</v>
      </c>
      <c r="B49" s="224"/>
      <c r="C49" s="224"/>
      <c r="D49" s="224"/>
      <c r="E49" s="224"/>
      <c r="F49" s="224"/>
      <c r="G49" s="224"/>
      <c r="H49" s="224"/>
      <c r="I49" s="224"/>
      <c r="J49" s="224"/>
      <c r="K49" s="224"/>
      <c r="L49" s="224"/>
      <c r="M49" s="224"/>
      <c r="N49" s="224"/>
      <c r="O49" s="224"/>
      <c r="P49" s="224"/>
      <c r="Q49" s="224"/>
      <c r="R49" s="224"/>
      <c r="S49" s="224"/>
      <c r="T49" s="224"/>
      <c r="U49" s="224"/>
      <c r="V49" s="224"/>
      <c r="W49" s="224"/>
      <c r="X49" s="224"/>
    </row>
    <row r="50" spans="1:24" ht="14.25">
      <c r="A50" s="16"/>
      <c r="B50" s="16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6"/>
    </row>
    <row r="51" spans="1:24" ht="12.75" customHeight="1">
      <c r="A51" s="220" t="s">
        <v>3</v>
      </c>
      <c r="B51" s="221" t="s">
        <v>4</v>
      </c>
      <c r="C51" s="221"/>
      <c r="D51" s="221"/>
      <c r="E51" s="221"/>
      <c r="F51" s="221"/>
      <c r="G51" s="221"/>
      <c r="H51" s="221"/>
      <c r="I51" s="221"/>
      <c r="J51" s="221"/>
      <c r="K51" s="221" t="s">
        <v>39</v>
      </c>
      <c r="L51" s="221"/>
      <c r="M51" s="221"/>
      <c r="N51" s="221"/>
      <c r="O51" s="221" t="s">
        <v>19</v>
      </c>
      <c r="P51" s="221"/>
      <c r="Q51" s="221"/>
      <c r="R51" s="221"/>
      <c r="S51" s="220" t="s">
        <v>20</v>
      </c>
      <c r="T51" s="220"/>
      <c r="U51" s="220"/>
      <c r="V51" s="220"/>
      <c r="W51" s="220"/>
      <c r="X51" s="220"/>
    </row>
    <row r="52" spans="1:24" ht="12.75" customHeight="1">
      <c r="A52" s="220"/>
      <c r="B52" s="221"/>
      <c r="C52" s="221"/>
      <c r="D52" s="221"/>
      <c r="E52" s="221"/>
      <c r="F52" s="221"/>
      <c r="G52" s="221"/>
      <c r="H52" s="221"/>
      <c r="I52" s="221"/>
      <c r="J52" s="221"/>
      <c r="K52" s="221"/>
      <c r="L52" s="221"/>
      <c r="M52" s="221"/>
      <c r="N52" s="221"/>
      <c r="O52" s="221"/>
      <c r="P52" s="221"/>
      <c r="Q52" s="221"/>
      <c r="R52" s="221"/>
      <c r="S52" s="220" t="s">
        <v>9</v>
      </c>
      <c r="T52" s="220"/>
      <c r="U52" s="220"/>
      <c r="V52" s="220" t="s">
        <v>10</v>
      </c>
      <c r="W52" s="220"/>
      <c r="X52" s="220"/>
    </row>
    <row r="53" spans="1:24" ht="12.75" customHeight="1">
      <c r="A53" s="2">
        <v>1</v>
      </c>
      <c r="B53" s="230" t="s">
        <v>180</v>
      </c>
      <c r="C53" s="230"/>
      <c r="D53" s="230"/>
      <c r="E53" s="230"/>
      <c r="F53" s="230"/>
      <c r="G53" s="230"/>
      <c r="H53" s="230"/>
      <c r="I53" s="230"/>
      <c r="J53" s="230"/>
      <c r="K53" s="215" t="s">
        <v>179</v>
      </c>
      <c r="L53" s="215"/>
      <c r="M53" s="215"/>
      <c r="N53" s="215"/>
      <c r="O53" s="226">
        <f aca="true" t="shared" si="2" ref="O53:O59">V53</f>
        <v>90</v>
      </c>
      <c r="P53" s="226"/>
      <c r="Q53" s="226"/>
      <c r="R53" s="226"/>
      <c r="S53" s="218">
        <f aca="true" t="shared" si="3" ref="S53:S59">V53/30</f>
        <v>3</v>
      </c>
      <c r="T53" s="218"/>
      <c r="U53" s="218"/>
      <c r="V53" s="218">
        <v>90</v>
      </c>
      <c r="W53" s="218"/>
      <c r="X53" s="218"/>
    </row>
    <row r="54" spans="1:24" ht="12.75" customHeight="1">
      <c r="A54" s="2">
        <v>2</v>
      </c>
      <c r="B54" s="230" t="s">
        <v>40</v>
      </c>
      <c r="C54" s="230"/>
      <c r="D54" s="230"/>
      <c r="E54" s="230"/>
      <c r="F54" s="230"/>
      <c r="G54" s="230"/>
      <c r="H54" s="230"/>
      <c r="I54" s="230"/>
      <c r="J54" s="230"/>
      <c r="K54" s="215" t="s">
        <v>41</v>
      </c>
      <c r="L54" s="215"/>
      <c r="M54" s="215"/>
      <c r="N54" s="215"/>
      <c r="O54" s="226">
        <f t="shared" si="2"/>
        <v>100</v>
      </c>
      <c r="P54" s="226"/>
      <c r="Q54" s="226"/>
      <c r="R54" s="226"/>
      <c r="S54" s="218">
        <f t="shared" si="3"/>
        <v>3.3333333333333335</v>
      </c>
      <c r="T54" s="218"/>
      <c r="U54" s="218"/>
      <c r="V54" s="218">
        <v>100</v>
      </c>
      <c r="W54" s="218"/>
      <c r="X54" s="218"/>
    </row>
    <row r="55" spans="1:24" ht="12.75" customHeight="1">
      <c r="A55" s="2">
        <v>3</v>
      </c>
      <c r="B55" s="230" t="s">
        <v>42</v>
      </c>
      <c r="C55" s="230"/>
      <c r="D55" s="230"/>
      <c r="E55" s="230"/>
      <c r="F55" s="230"/>
      <c r="G55" s="230"/>
      <c r="H55" s="230"/>
      <c r="I55" s="230"/>
      <c r="J55" s="230"/>
      <c r="K55" s="215" t="s">
        <v>43</v>
      </c>
      <c r="L55" s="215"/>
      <c r="M55" s="215"/>
      <c r="N55" s="215"/>
      <c r="O55" s="226">
        <f t="shared" si="2"/>
        <v>100</v>
      </c>
      <c r="P55" s="226"/>
      <c r="Q55" s="226"/>
      <c r="R55" s="226"/>
      <c r="S55" s="218">
        <f t="shared" si="3"/>
        <v>3.3333333333333335</v>
      </c>
      <c r="T55" s="218"/>
      <c r="U55" s="218"/>
      <c r="V55" s="218">
        <v>100</v>
      </c>
      <c r="W55" s="218"/>
      <c r="X55" s="218"/>
    </row>
    <row r="56" spans="1:24" ht="12.75" customHeight="1">
      <c r="A56" s="2">
        <v>4</v>
      </c>
      <c r="B56" s="230" t="s">
        <v>44</v>
      </c>
      <c r="C56" s="230"/>
      <c r="D56" s="230"/>
      <c r="E56" s="230"/>
      <c r="F56" s="230"/>
      <c r="G56" s="230"/>
      <c r="H56" s="230"/>
      <c r="I56" s="230"/>
      <c r="J56" s="230"/>
      <c r="K56" s="215" t="s">
        <v>45</v>
      </c>
      <c r="L56" s="215"/>
      <c r="M56" s="215"/>
      <c r="N56" s="215"/>
      <c r="O56" s="226">
        <f t="shared" si="2"/>
        <v>120</v>
      </c>
      <c r="P56" s="226"/>
      <c r="Q56" s="226"/>
      <c r="R56" s="226"/>
      <c r="S56" s="218">
        <f t="shared" si="3"/>
        <v>4</v>
      </c>
      <c r="T56" s="218"/>
      <c r="U56" s="218"/>
      <c r="V56" s="218">
        <v>120</v>
      </c>
      <c r="W56" s="218"/>
      <c r="X56" s="218"/>
    </row>
    <row r="57" spans="1:24" ht="12.75" customHeight="1">
      <c r="A57" s="2">
        <v>5</v>
      </c>
      <c r="B57" s="230" t="s">
        <v>137</v>
      </c>
      <c r="C57" s="230"/>
      <c r="D57" s="230"/>
      <c r="E57" s="230"/>
      <c r="F57" s="230"/>
      <c r="G57" s="230"/>
      <c r="H57" s="230"/>
      <c r="I57" s="230"/>
      <c r="J57" s="230"/>
      <c r="K57" s="215" t="s">
        <v>183</v>
      </c>
      <c r="L57" s="215"/>
      <c r="M57" s="215"/>
      <c r="N57" s="215"/>
      <c r="O57" s="226">
        <f t="shared" si="2"/>
        <v>150</v>
      </c>
      <c r="P57" s="226"/>
      <c r="Q57" s="226"/>
      <c r="R57" s="226"/>
      <c r="S57" s="218">
        <f t="shared" si="3"/>
        <v>5</v>
      </c>
      <c r="T57" s="218"/>
      <c r="U57" s="218"/>
      <c r="V57" s="218">
        <v>150</v>
      </c>
      <c r="W57" s="218"/>
      <c r="X57" s="218"/>
    </row>
    <row r="58" spans="1:24" ht="12.75" customHeight="1">
      <c r="A58" s="2">
        <v>6</v>
      </c>
      <c r="B58" s="230" t="s">
        <v>182</v>
      </c>
      <c r="C58" s="230"/>
      <c r="D58" s="230"/>
      <c r="E58" s="230"/>
      <c r="F58" s="230"/>
      <c r="G58" s="230"/>
      <c r="H58" s="230"/>
      <c r="I58" s="230"/>
      <c r="J58" s="230"/>
      <c r="K58" s="215" t="s">
        <v>181</v>
      </c>
      <c r="L58" s="215"/>
      <c r="M58" s="215"/>
      <c r="N58" s="215"/>
      <c r="O58" s="226">
        <f t="shared" si="2"/>
        <v>180</v>
      </c>
      <c r="P58" s="226"/>
      <c r="Q58" s="226"/>
      <c r="R58" s="226"/>
      <c r="S58" s="218">
        <f t="shared" si="3"/>
        <v>6</v>
      </c>
      <c r="T58" s="218"/>
      <c r="U58" s="218"/>
      <c r="V58" s="218">
        <v>180</v>
      </c>
      <c r="W58" s="218"/>
      <c r="X58" s="218"/>
    </row>
    <row r="59" spans="1:24" ht="12.75" customHeight="1">
      <c r="A59" s="2">
        <v>7</v>
      </c>
      <c r="B59" s="230" t="s">
        <v>184</v>
      </c>
      <c r="C59" s="230"/>
      <c r="D59" s="230"/>
      <c r="E59" s="230"/>
      <c r="F59" s="230"/>
      <c r="G59" s="230"/>
      <c r="H59" s="230"/>
      <c r="I59" s="230"/>
      <c r="J59" s="230"/>
      <c r="K59" s="215" t="s">
        <v>185</v>
      </c>
      <c r="L59" s="215"/>
      <c r="M59" s="215"/>
      <c r="N59" s="215"/>
      <c r="O59" s="226">
        <f t="shared" si="2"/>
        <v>200</v>
      </c>
      <c r="P59" s="226"/>
      <c r="Q59" s="226"/>
      <c r="R59" s="226"/>
      <c r="S59" s="218">
        <f t="shared" si="3"/>
        <v>6.666666666666667</v>
      </c>
      <c r="T59" s="218"/>
      <c r="U59" s="218"/>
      <c r="V59" s="218">
        <v>200</v>
      </c>
      <c r="W59" s="218"/>
      <c r="X59" s="218"/>
    </row>
    <row r="60" spans="1:24" ht="12.75">
      <c r="A60" s="17"/>
      <c r="B60" s="18"/>
      <c r="C60" s="18"/>
      <c r="D60" s="18"/>
      <c r="E60" s="18"/>
      <c r="F60" s="18"/>
      <c r="G60" s="18"/>
      <c r="H60" s="18"/>
      <c r="I60" s="18"/>
      <c r="J60" s="18"/>
      <c r="K60" s="19"/>
      <c r="L60" s="19"/>
      <c r="M60" s="19"/>
      <c r="N60" s="19"/>
      <c r="O60" s="20"/>
      <c r="P60" s="20"/>
      <c r="Q60" s="20"/>
      <c r="R60" s="20"/>
      <c r="S60" s="21"/>
      <c r="T60" s="21"/>
      <c r="U60" s="21"/>
      <c r="V60" s="21"/>
      <c r="W60" s="21"/>
      <c r="X60" s="22"/>
    </row>
    <row r="61" spans="1:24" ht="13.5">
      <c r="A61" s="23"/>
      <c r="B61" s="24"/>
      <c r="C61" s="25"/>
      <c r="D61" s="25"/>
      <c r="E61" s="25"/>
      <c r="F61" s="26"/>
      <c r="G61" s="11"/>
      <c r="H61" s="27"/>
      <c r="I61" s="27"/>
      <c r="J61" s="9"/>
      <c r="K61" s="5"/>
      <c r="L61" s="5"/>
      <c r="M61" s="5"/>
      <c r="N61" s="5"/>
      <c r="O61" s="5"/>
      <c r="P61" s="5"/>
      <c r="Q61" s="5"/>
      <c r="R61" s="5"/>
      <c r="S61" s="5"/>
      <c r="T61" s="5"/>
      <c r="U61" s="5"/>
      <c r="V61" s="5"/>
      <c r="W61" s="5"/>
      <c r="X61" s="5"/>
    </row>
    <row r="62" spans="1:24" ht="12.75" customHeight="1">
      <c r="A62" s="224" t="s">
        <v>21</v>
      </c>
      <c r="B62" s="224"/>
      <c r="C62" s="224"/>
      <c r="D62" s="224"/>
      <c r="E62" s="224"/>
      <c r="F62" s="224"/>
      <c r="G62" s="224"/>
      <c r="H62" s="224"/>
      <c r="I62" s="224"/>
      <c r="J62" s="224"/>
      <c r="K62" s="224"/>
      <c r="L62" s="224"/>
      <c r="M62" s="224"/>
      <c r="N62" s="224"/>
      <c r="O62" s="224"/>
      <c r="P62" s="224"/>
      <c r="Q62" s="224"/>
      <c r="R62" s="224"/>
      <c r="S62" s="224"/>
      <c r="T62" s="224"/>
      <c r="U62" s="224"/>
      <c r="V62" s="224"/>
      <c r="W62" s="224"/>
      <c r="X62" s="224"/>
    </row>
    <row r="63" spans="1:24" ht="14.25">
      <c r="A63" s="16"/>
      <c r="B63" s="16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  <c r="X63" s="16"/>
    </row>
    <row r="64" spans="1:24" ht="12.75" customHeight="1">
      <c r="A64" s="220" t="s">
        <v>3</v>
      </c>
      <c r="B64" s="221" t="s">
        <v>4</v>
      </c>
      <c r="C64" s="221"/>
      <c r="D64" s="221"/>
      <c r="E64" s="221"/>
      <c r="F64" s="221"/>
      <c r="G64" s="221"/>
      <c r="H64" s="221"/>
      <c r="I64" s="221"/>
      <c r="J64" s="221"/>
      <c r="K64" s="221"/>
      <c r="L64" s="221"/>
      <c r="M64" s="221"/>
      <c r="N64" s="221"/>
      <c r="O64" s="221" t="s">
        <v>19</v>
      </c>
      <c r="P64" s="221"/>
      <c r="Q64" s="221"/>
      <c r="R64" s="221"/>
      <c r="S64" s="220" t="s">
        <v>20</v>
      </c>
      <c r="T64" s="220"/>
      <c r="U64" s="220"/>
      <c r="V64" s="220"/>
      <c r="W64" s="220"/>
      <c r="X64" s="220"/>
    </row>
    <row r="65" spans="1:24" ht="12.75" customHeight="1">
      <c r="A65" s="220"/>
      <c r="B65" s="221"/>
      <c r="C65" s="221"/>
      <c r="D65" s="221"/>
      <c r="E65" s="221"/>
      <c r="F65" s="221"/>
      <c r="G65" s="221"/>
      <c r="H65" s="221"/>
      <c r="I65" s="221"/>
      <c r="J65" s="221"/>
      <c r="K65" s="221"/>
      <c r="L65" s="221"/>
      <c r="M65" s="221"/>
      <c r="N65" s="221"/>
      <c r="O65" s="221"/>
      <c r="P65" s="221"/>
      <c r="Q65" s="221"/>
      <c r="R65" s="221"/>
      <c r="S65" s="220" t="s">
        <v>9</v>
      </c>
      <c r="T65" s="220"/>
      <c r="U65" s="220"/>
      <c r="V65" s="220" t="s">
        <v>10</v>
      </c>
      <c r="W65" s="220"/>
      <c r="X65" s="220"/>
    </row>
    <row r="66" spans="1:24" ht="12.75" customHeight="1">
      <c r="A66" s="2">
        <v>1</v>
      </c>
      <c r="B66" s="230" t="s">
        <v>46</v>
      </c>
      <c r="C66" s="230"/>
      <c r="D66" s="230"/>
      <c r="E66" s="230"/>
      <c r="F66" s="230"/>
      <c r="G66" s="230"/>
      <c r="H66" s="230"/>
      <c r="I66" s="230"/>
      <c r="J66" s="230"/>
      <c r="K66" s="230"/>
      <c r="L66" s="230"/>
      <c r="M66" s="230"/>
      <c r="N66" s="230"/>
      <c r="O66" s="226">
        <v>30</v>
      </c>
      <c r="P66" s="226"/>
      <c r="Q66" s="226"/>
      <c r="R66" s="226"/>
      <c r="S66" s="218">
        <f>V66/30</f>
        <v>1</v>
      </c>
      <c r="T66" s="218"/>
      <c r="U66" s="218"/>
      <c r="V66" s="218">
        <v>30</v>
      </c>
      <c r="W66" s="218"/>
      <c r="X66" s="218"/>
    </row>
    <row r="67" spans="1:24" ht="12.75" customHeight="1">
      <c r="A67" s="2">
        <v>2</v>
      </c>
      <c r="B67" s="230" t="s">
        <v>47</v>
      </c>
      <c r="C67" s="230"/>
      <c r="D67" s="230"/>
      <c r="E67" s="230"/>
      <c r="F67" s="230"/>
      <c r="G67" s="230"/>
      <c r="H67" s="230"/>
      <c r="I67" s="230"/>
      <c r="J67" s="230"/>
      <c r="K67" s="230"/>
      <c r="L67" s="230"/>
      <c r="M67" s="230"/>
      <c r="N67" s="230"/>
      <c r="O67" s="226">
        <v>50</v>
      </c>
      <c r="P67" s="226"/>
      <c r="Q67" s="226"/>
      <c r="R67" s="226"/>
      <c r="S67" s="218">
        <f>V67/30</f>
        <v>1.6666666666666667</v>
      </c>
      <c r="T67" s="218"/>
      <c r="U67" s="218"/>
      <c r="V67" s="218">
        <v>50</v>
      </c>
      <c r="W67" s="218"/>
      <c r="X67" s="218"/>
    </row>
    <row r="68" spans="1:24" ht="13.5">
      <c r="A68" s="17"/>
      <c r="B68" s="18"/>
      <c r="C68" s="18"/>
      <c r="D68" s="18"/>
      <c r="E68" s="18"/>
      <c r="F68" s="28"/>
      <c r="G68" s="22"/>
      <c r="H68" s="29"/>
      <c r="I68" s="29"/>
      <c r="J68" s="17"/>
      <c r="K68" s="18"/>
      <c r="L68" s="18"/>
      <c r="M68" s="18"/>
      <c r="N68" s="18"/>
      <c r="O68" s="18"/>
      <c r="P68" s="18"/>
      <c r="Q68" s="18"/>
      <c r="R68" s="30"/>
      <c r="S68" s="10"/>
      <c r="T68" s="10"/>
      <c r="U68" s="10"/>
      <c r="V68" s="10"/>
      <c r="W68" s="10"/>
      <c r="X68" s="11"/>
    </row>
    <row r="69" spans="1:24" ht="12.75" customHeight="1">
      <c r="A69" s="220" t="s">
        <v>3</v>
      </c>
      <c r="B69" s="221" t="s">
        <v>4</v>
      </c>
      <c r="C69" s="221"/>
      <c r="D69" s="221"/>
      <c r="E69" s="221"/>
      <c r="F69" s="221"/>
      <c r="G69" s="221"/>
      <c r="H69" s="221"/>
      <c r="I69" s="221"/>
      <c r="J69" s="221"/>
      <c r="K69" s="221"/>
      <c r="L69" s="221"/>
      <c r="M69" s="221"/>
      <c r="N69" s="221"/>
      <c r="O69" s="221" t="s">
        <v>48</v>
      </c>
      <c r="P69" s="221"/>
      <c r="Q69" s="221"/>
      <c r="R69" s="221"/>
      <c r="S69" s="220" t="s">
        <v>49</v>
      </c>
      <c r="T69" s="220"/>
      <c r="U69" s="220"/>
      <c r="V69" s="220"/>
      <c r="W69" s="220"/>
      <c r="X69" s="220"/>
    </row>
    <row r="70" spans="1:24" ht="12.75" customHeight="1">
      <c r="A70" s="220"/>
      <c r="B70" s="221"/>
      <c r="C70" s="221"/>
      <c r="D70" s="221"/>
      <c r="E70" s="221"/>
      <c r="F70" s="221"/>
      <c r="G70" s="221"/>
      <c r="H70" s="221"/>
      <c r="I70" s="221"/>
      <c r="J70" s="221"/>
      <c r="K70" s="221"/>
      <c r="L70" s="221"/>
      <c r="M70" s="221"/>
      <c r="N70" s="221"/>
      <c r="O70" s="221"/>
      <c r="P70" s="221"/>
      <c r="Q70" s="221"/>
      <c r="R70" s="221"/>
      <c r="S70" s="220" t="s">
        <v>9</v>
      </c>
      <c r="T70" s="220"/>
      <c r="U70" s="220"/>
      <c r="V70" s="220" t="s">
        <v>10</v>
      </c>
      <c r="W70" s="220"/>
      <c r="X70" s="220"/>
    </row>
    <row r="71" spans="1:24" ht="12.75" customHeight="1">
      <c r="A71" s="2">
        <v>1</v>
      </c>
      <c r="B71" s="229" t="s">
        <v>186</v>
      </c>
      <c r="C71" s="229"/>
      <c r="D71" s="229"/>
      <c r="E71" s="229"/>
      <c r="F71" s="229"/>
      <c r="G71" s="229"/>
      <c r="H71" s="229"/>
      <c r="I71" s="229"/>
      <c r="J71" s="229"/>
      <c r="K71" s="229"/>
      <c r="L71" s="229"/>
      <c r="M71" s="229"/>
      <c r="N71" s="229"/>
      <c r="O71" s="226">
        <v>40</v>
      </c>
      <c r="P71" s="226"/>
      <c r="Q71" s="226"/>
      <c r="R71" s="226"/>
      <c r="S71" s="218">
        <v>1.56</v>
      </c>
      <c r="T71" s="218"/>
      <c r="U71" s="218"/>
      <c r="V71" s="218">
        <v>40</v>
      </c>
      <c r="W71" s="218"/>
      <c r="X71" s="218"/>
    </row>
    <row r="72" spans="1:24" ht="13.5">
      <c r="A72" s="17"/>
      <c r="B72" s="18"/>
      <c r="C72" s="18"/>
      <c r="D72" s="18"/>
      <c r="E72" s="18"/>
      <c r="F72" s="28"/>
      <c r="G72" s="22"/>
      <c r="H72" s="29"/>
      <c r="I72" s="29"/>
      <c r="J72" s="17"/>
      <c r="K72" s="18"/>
      <c r="L72" s="18"/>
      <c r="M72" s="18"/>
      <c r="N72" s="18"/>
      <c r="O72" s="18"/>
      <c r="P72" s="18"/>
      <c r="Q72" s="18"/>
      <c r="R72" s="18"/>
      <c r="S72" s="31"/>
      <c r="T72" s="31"/>
      <c r="U72" s="31"/>
      <c r="V72" s="31"/>
      <c r="W72" s="31"/>
      <c r="X72" s="22"/>
    </row>
    <row r="73" spans="1:24" ht="13.5">
      <c r="A73" s="23"/>
      <c r="B73" s="24"/>
      <c r="C73" s="25"/>
      <c r="D73" s="25"/>
      <c r="E73" s="25"/>
      <c r="F73" s="26"/>
      <c r="G73" s="11"/>
      <c r="H73" s="27"/>
      <c r="I73" s="27"/>
      <c r="J73" s="9"/>
      <c r="K73" s="5"/>
      <c r="L73" s="5"/>
      <c r="M73" s="5"/>
      <c r="N73" s="5"/>
      <c r="O73" s="5"/>
      <c r="P73" s="5"/>
      <c r="Q73" s="5"/>
      <c r="R73" s="5"/>
      <c r="S73" s="5"/>
      <c r="T73" s="5"/>
      <c r="U73" s="5"/>
      <c r="V73" s="5"/>
      <c r="W73" s="5"/>
      <c r="X73" s="5"/>
    </row>
    <row r="74" spans="1:24" ht="12.75" customHeight="1">
      <c r="A74" s="224" t="s">
        <v>51</v>
      </c>
      <c r="B74" s="224"/>
      <c r="C74" s="224"/>
      <c r="D74" s="224"/>
      <c r="E74" s="224"/>
      <c r="F74" s="224"/>
      <c r="G74" s="224"/>
      <c r="H74" s="224"/>
      <c r="I74" s="224"/>
      <c r="J74" s="224"/>
      <c r="K74" s="224"/>
      <c r="L74" s="224"/>
      <c r="M74" s="224"/>
      <c r="N74" s="224"/>
      <c r="O74" s="224"/>
      <c r="P74" s="224"/>
      <c r="Q74" s="224"/>
      <c r="R74" s="224"/>
      <c r="S74" s="224"/>
      <c r="T74" s="224"/>
      <c r="U74" s="224"/>
      <c r="V74" s="224"/>
      <c r="W74" s="224"/>
      <c r="X74" s="224"/>
    </row>
    <row r="75" spans="1:24" ht="14.25">
      <c r="A75" s="16"/>
      <c r="B75" s="16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  <c r="X75" s="16"/>
    </row>
    <row r="76" spans="1:24" ht="12.75" customHeight="1">
      <c r="A76" s="220" t="s">
        <v>3</v>
      </c>
      <c r="B76" s="221" t="s">
        <v>52</v>
      </c>
      <c r="C76" s="221"/>
      <c r="D76" s="221"/>
      <c r="E76" s="221"/>
      <c r="F76" s="221"/>
      <c r="G76" s="221"/>
      <c r="H76" s="221"/>
      <c r="I76" s="221"/>
      <c r="J76" s="221"/>
      <c r="K76" s="221" t="s">
        <v>53</v>
      </c>
      <c r="L76" s="221"/>
      <c r="M76" s="221"/>
      <c r="N76" s="221"/>
      <c r="O76" s="221" t="s">
        <v>7</v>
      </c>
      <c r="P76" s="221"/>
      <c r="Q76" s="221"/>
      <c r="R76" s="221"/>
      <c r="S76" s="220" t="s">
        <v>8</v>
      </c>
      <c r="T76" s="220"/>
      <c r="U76" s="220"/>
      <c r="V76" s="220"/>
      <c r="W76" s="220"/>
      <c r="X76" s="220"/>
    </row>
    <row r="77" spans="1:24" ht="12.75" customHeight="1">
      <c r="A77" s="220"/>
      <c r="B77" s="221"/>
      <c r="C77" s="221"/>
      <c r="D77" s="221"/>
      <c r="E77" s="221"/>
      <c r="F77" s="221"/>
      <c r="G77" s="221"/>
      <c r="H77" s="221"/>
      <c r="I77" s="221"/>
      <c r="J77" s="221"/>
      <c r="K77" s="221"/>
      <c r="L77" s="221"/>
      <c r="M77" s="221"/>
      <c r="N77" s="221"/>
      <c r="O77" s="221"/>
      <c r="P77" s="221"/>
      <c r="Q77" s="221"/>
      <c r="R77" s="221"/>
      <c r="S77" s="220" t="s">
        <v>9</v>
      </c>
      <c r="T77" s="220"/>
      <c r="U77" s="220"/>
      <c r="V77" s="220" t="s">
        <v>10</v>
      </c>
      <c r="W77" s="220"/>
      <c r="X77" s="220"/>
    </row>
    <row r="78" spans="1:24" ht="13.5">
      <c r="A78" s="32">
        <v>1</v>
      </c>
      <c r="B78" s="33">
        <v>1.22</v>
      </c>
      <c r="C78" s="34" t="s">
        <v>54</v>
      </c>
      <c r="D78" s="35">
        <v>2.44</v>
      </c>
      <c r="E78" s="36"/>
      <c r="F78" s="36"/>
      <c r="G78" s="36"/>
      <c r="H78" s="36"/>
      <c r="I78" s="36"/>
      <c r="J78" s="37"/>
      <c r="K78" s="225">
        <v>18</v>
      </c>
      <c r="L78" s="225"/>
      <c r="M78" s="225"/>
      <c r="N78" s="225"/>
      <c r="O78" s="226">
        <v>200</v>
      </c>
      <c r="P78" s="226"/>
      <c r="Q78" s="226"/>
      <c r="R78" s="226"/>
      <c r="S78" s="218">
        <f>V78/30</f>
        <v>6.666666666666667</v>
      </c>
      <c r="T78" s="218"/>
      <c r="U78" s="218"/>
      <c r="V78" s="218">
        <v>200</v>
      </c>
      <c r="W78" s="218"/>
      <c r="X78" s="218"/>
    </row>
    <row r="79" spans="1:24" ht="13.5">
      <c r="A79" s="32">
        <v>2</v>
      </c>
      <c r="B79" s="33">
        <v>1.5</v>
      </c>
      <c r="C79" s="34" t="s">
        <v>54</v>
      </c>
      <c r="D79" s="35">
        <v>3</v>
      </c>
      <c r="E79" s="36"/>
      <c r="F79" s="36"/>
      <c r="G79" s="36"/>
      <c r="H79" s="36"/>
      <c r="I79" s="36"/>
      <c r="J79" s="37"/>
      <c r="K79" s="225">
        <v>18</v>
      </c>
      <c r="L79" s="225"/>
      <c r="M79" s="225"/>
      <c r="N79" s="225"/>
      <c r="O79" s="226">
        <v>250</v>
      </c>
      <c r="P79" s="226"/>
      <c r="Q79" s="226"/>
      <c r="R79" s="226"/>
      <c r="S79" s="218">
        <f>V79/30</f>
        <v>8.333333333333334</v>
      </c>
      <c r="T79" s="218"/>
      <c r="U79" s="218"/>
      <c r="V79" s="218">
        <v>250</v>
      </c>
      <c r="W79" s="218"/>
      <c r="X79" s="218"/>
    </row>
    <row r="81" ht="26.25" customHeight="1"/>
    <row r="82" spans="1:24" ht="12.75" customHeight="1">
      <c r="A82" s="227" t="s">
        <v>55</v>
      </c>
      <c r="B82" s="227"/>
      <c r="C82" s="227"/>
      <c r="D82" s="227"/>
      <c r="E82" s="227"/>
      <c r="F82" s="227"/>
      <c r="G82" s="227"/>
      <c r="H82" s="227"/>
      <c r="I82" s="227"/>
      <c r="J82" s="227"/>
      <c r="K82" s="227"/>
      <c r="L82" s="227"/>
      <c r="M82" s="227"/>
      <c r="N82" s="227"/>
      <c r="O82" s="227"/>
      <c r="P82" s="227"/>
      <c r="Q82" s="227"/>
      <c r="R82" s="227"/>
      <c r="S82" s="227"/>
      <c r="T82" s="227"/>
      <c r="U82" s="227"/>
      <c r="V82" s="227"/>
      <c r="W82" s="227"/>
      <c r="X82" s="227"/>
    </row>
    <row r="83" spans="1:24" ht="12.75">
      <c r="A83" s="227"/>
      <c r="B83" s="227"/>
      <c r="C83" s="227"/>
      <c r="D83" s="227"/>
      <c r="E83" s="227"/>
      <c r="F83" s="227"/>
      <c r="G83" s="227"/>
      <c r="H83" s="227"/>
      <c r="I83" s="227"/>
      <c r="J83" s="227"/>
      <c r="K83" s="227"/>
      <c r="L83" s="227"/>
      <c r="M83" s="227"/>
      <c r="N83" s="227"/>
      <c r="O83" s="227"/>
      <c r="P83" s="227"/>
      <c r="Q83" s="227"/>
      <c r="R83" s="227"/>
      <c r="S83" s="227"/>
      <c r="T83" s="227"/>
      <c r="U83" s="227"/>
      <c r="V83" s="227"/>
      <c r="W83" s="227"/>
      <c r="X83" s="227"/>
    </row>
    <row r="84" spans="1:24" ht="25.5">
      <c r="A84" s="14"/>
      <c r="B84" s="14"/>
      <c r="C84" s="14"/>
      <c r="D84" s="14"/>
      <c r="E84" s="14"/>
      <c r="F84" s="14"/>
      <c r="G84" s="14"/>
      <c r="H84" s="12"/>
      <c r="I84" s="12"/>
      <c r="J84" s="12"/>
      <c r="K84" s="12"/>
      <c r="L84" s="12"/>
      <c r="M84" s="12"/>
      <c r="N84" s="12"/>
      <c r="O84" s="12"/>
      <c r="P84" s="12"/>
      <c r="Q84" s="12"/>
      <c r="R84" s="12"/>
      <c r="S84" s="12"/>
      <c r="T84" s="12"/>
      <c r="U84" s="12"/>
      <c r="V84" s="12"/>
      <c r="W84" s="12"/>
      <c r="X84" s="12"/>
    </row>
    <row r="85" spans="1:24" ht="12.75" customHeight="1">
      <c r="A85" s="228" t="s">
        <v>56</v>
      </c>
      <c r="B85" s="228"/>
      <c r="C85" s="228"/>
      <c r="D85" s="228"/>
      <c r="E85" s="228"/>
      <c r="F85" s="228"/>
      <c r="G85" s="228"/>
      <c r="H85" s="228"/>
      <c r="I85" s="228"/>
      <c r="J85" s="228"/>
      <c r="K85" s="228"/>
      <c r="L85" s="228"/>
      <c r="M85" s="228"/>
      <c r="N85" s="228"/>
      <c r="O85" s="228"/>
      <c r="P85" s="228"/>
      <c r="Q85" s="228"/>
      <c r="R85" s="228"/>
      <c r="S85" s="228"/>
      <c r="T85" s="228"/>
      <c r="U85" s="228"/>
      <c r="V85" s="228"/>
      <c r="W85" s="228"/>
      <c r="X85" s="228"/>
    </row>
    <row r="86" spans="1:24" ht="12.75">
      <c r="A86" s="228"/>
      <c r="B86" s="228"/>
      <c r="C86" s="228"/>
      <c r="D86" s="228"/>
      <c r="E86" s="228"/>
      <c r="F86" s="228"/>
      <c r="G86" s="228"/>
      <c r="H86" s="228"/>
      <c r="I86" s="228"/>
      <c r="J86" s="228"/>
      <c r="K86" s="228"/>
      <c r="L86" s="228"/>
      <c r="M86" s="228"/>
      <c r="N86" s="228"/>
      <c r="O86" s="228"/>
      <c r="P86" s="228"/>
      <c r="Q86" s="228"/>
      <c r="R86" s="228"/>
      <c r="S86" s="228"/>
      <c r="T86" s="228"/>
      <c r="U86" s="228"/>
      <c r="V86" s="228"/>
      <c r="W86" s="228"/>
      <c r="X86" s="228"/>
    </row>
    <row r="87" spans="1:24" ht="12.75">
      <c r="A87" s="228"/>
      <c r="B87" s="228"/>
      <c r="C87" s="228"/>
      <c r="D87" s="228"/>
      <c r="E87" s="228"/>
      <c r="F87" s="228"/>
      <c r="G87" s="228"/>
      <c r="H87" s="228"/>
      <c r="I87" s="228"/>
      <c r="J87" s="228"/>
      <c r="K87" s="228"/>
      <c r="L87" s="228"/>
      <c r="M87" s="228"/>
      <c r="N87" s="228"/>
      <c r="O87" s="228"/>
      <c r="P87" s="228"/>
      <c r="Q87" s="228"/>
      <c r="R87" s="228"/>
      <c r="S87" s="228"/>
      <c r="T87" s="228"/>
      <c r="U87" s="228"/>
      <c r="V87" s="228"/>
      <c r="W87" s="228"/>
      <c r="X87" s="228"/>
    </row>
    <row r="88" spans="1:24" ht="13.5">
      <c r="A88" s="12"/>
      <c r="B88" s="12"/>
      <c r="C88" s="12"/>
      <c r="D88" s="12"/>
      <c r="E88" s="12"/>
      <c r="F88" s="12"/>
      <c r="G88" s="12"/>
      <c r="H88" s="12"/>
      <c r="I88" s="12"/>
      <c r="J88" s="12"/>
      <c r="K88" s="12"/>
      <c r="L88" s="12"/>
      <c r="M88" s="12"/>
      <c r="N88" s="12"/>
      <c r="O88" s="12"/>
      <c r="P88" s="12"/>
      <c r="Q88" s="12"/>
      <c r="R88" s="12"/>
      <c r="S88" s="12"/>
      <c r="T88" s="12"/>
      <c r="U88" s="12"/>
      <c r="V88" s="12"/>
      <c r="W88" s="12"/>
      <c r="X88" s="12"/>
    </row>
    <row r="89" spans="1:24" ht="12.75" customHeight="1">
      <c r="A89" s="220" t="s">
        <v>3</v>
      </c>
      <c r="B89" s="221" t="s">
        <v>4</v>
      </c>
      <c r="C89" s="221"/>
      <c r="D89" s="221"/>
      <c r="E89" s="221"/>
      <c r="F89" s="221"/>
      <c r="G89" s="221"/>
      <c r="H89" s="221"/>
      <c r="I89" s="221"/>
      <c r="J89" s="221"/>
      <c r="K89" s="221"/>
      <c r="L89" s="221" t="s">
        <v>52</v>
      </c>
      <c r="M89" s="221"/>
      <c r="N89" s="221"/>
      <c r="O89" s="222" t="s">
        <v>19</v>
      </c>
      <c r="P89" s="222"/>
      <c r="Q89" s="222"/>
      <c r="R89" s="222"/>
      <c r="S89" s="213" t="s">
        <v>20</v>
      </c>
      <c r="T89" s="213"/>
      <c r="U89" s="213"/>
      <c r="V89" s="213"/>
      <c r="W89" s="213"/>
      <c r="X89" s="213"/>
    </row>
    <row r="90" spans="1:24" ht="12.75" customHeight="1">
      <c r="A90" s="220"/>
      <c r="B90" s="221"/>
      <c r="C90" s="221"/>
      <c r="D90" s="221"/>
      <c r="E90" s="221"/>
      <c r="F90" s="221"/>
      <c r="G90" s="221"/>
      <c r="H90" s="221"/>
      <c r="I90" s="221"/>
      <c r="J90" s="221"/>
      <c r="K90" s="221"/>
      <c r="L90" s="221"/>
      <c r="M90" s="221"/>
      <c r="N90" s="221"/>
      <c r="O90" s="222"/>
      <c r="P90" s="222"/>
      <c r="Q90" s="222"/>
      <c r="R90" s="222"/>
      <c r="S90" s="213" t="s">
        <v>9</v>
      </c>
      <c r="T90" s="213"/>
      <c r="U90" s="213"/>
      <c r="V90" s="213" t="s">
        <v>10</v>
      </c>
      <c r="W90" s="213"/>
      <c r="X90" s="213"/>
    </row>
    <row r="91" spans="1:24" ht="12.75" customHeight="1">
      <c r="A91" s="2">
        <v>1</v>
      </c>
      <c r="B91" s="219" t="s">
        <v>57</v>
      </c>
      <c r="C91" s="219"/>
      <c r="D91" s="219"/>
      <c r="E91" s="219"/>
      <c r="F91" s="219"/>
      <c r="G91" s="219"/>
      <c r="H91" s="219"/>
      <c r="I91" s="219"/>
      <c r="J91" s="219"/>
      <c r="K91" s="219"/>
      <c r="L91" s="216" t="s">
        <v>58</v>
      </c>
      <c r="M91" s="216"/>
      <c r="N91" s="216"/>
      <c r="O91" s="217">
        <f aca="true" t="shared" si="4" ref="O91:O97">ROUND(S91*15,2)</f>
        <v>87.75</v>
      </c>
      <c r="P91" s="217"/>
      <c r="Q91" s="217"/>
      <c r="R91" s="217"/>
      <c r="S91" s="218">
        <v>5.85</v>
      </c>
      <c r="T91" s="218"/>
      <c r="U91" s="218"/>
      <c r="V91" s="218">
        <f aca="true" t="shared" si="5" ref="V91:V97">S91*30</f>
        <v>175.5</v>
      </c>
      <c r="W91" s="218"/>
      <c r="X91" s="218"/>
    </row>
    <row r="92" spans="1:24" ht="12.75" customHeight="1">
      <c r="A92" s="2">
        <v>2</v>
      </c>
      <c r="B92" s="219" t="s">
        <v>59</v>
      </c>
      <c r="C92" s="219"/>
      <c r="D92" s="219"/>
      <c r="E92" s="219"/>
      <c r="F92" s="219"/>
      <c r="G92" s="219"/>
      <c r="H92" s="219"/>
      <c r="I92" s="219"/>
      <c r="J92" s="219"/>
      <c r="K92" s="219"/>
      <c r="L92" s="216" t="s">
        <v>58</v>
      </c>
      <c r="M92" s="216"/>
      <c r="N92" s="216"/>
      <c r="O92" s="217">
        <f t="shared" si="4"/>
        <v>105</v>
      </c>
      <c r="P92" s="217"/>
      <c r="Q92" s="217"/>
      <c r="R92" s="217"/>
      <c r="S92" s="218">
        <v>7</v>
      </c>
      <c r="T92" s="218"/>
      <c r="U92" s="218"/>
      <c r="V92" s="218">
        <f t="shared" si="5"/>
        <v>210</v>
      </c>
      <c r="W92" s="218"/>
      <c r="X92" s="218"/>
    </row>
    <row r="93" spans="1:24" ht="12.75" customHeight="1">
      <c r="A93" s="2">
        <v>3</v>
      </c>
      <c r="B93" s="219" t="s">
        <v>60</v>
      </c>
      <c r="C93" s="219"/>
      <c r="D93" s="219"/>
      <c r="E93" s="219"/>
      <c r="F93" s="219"/>
      <c r="G93" s="219"/>
      <c r="H93" s="219"/>
      <c r="I93" s="219"/>
      <c r="J93" s="219"/>
      <c r="K93" s="219"/>
      <c r="L93" s="216">
        <v>3</v>
      </c>
      <c r="M93" s="216"/>
      <c r="N93" s="216"/>
      <c r="O93" s="217">
        <f t="shared" si="4"/>
        <v>25.5</v>
      </c>
      <c r="P93" s="217"/>
      <c r="Q93" s="217"/>
      <c r="R93" s="217"/>
      <c r="S93" s="218">
        <v>1.7000000000000002</v>
      </c>
      <c r="T93" s="218"/>
      <c r="U93" s="218"/>
      <c r="V93" s="218">
        <f t="shared" si="5"/>
        <v>51.00000000000001</v>
      </c>
      <c r="W93" s="218"/>
      <c r="X93" s="218"/>
    </row>
    <row r="94" spans="1:24" ht="12.75" customHeight="1">
      <c r="A94" s="2">
        <v>4</v>
      </c>
      <c r="B94" s="219" t="s">
        <v>61</v>
      </c>
      <c r="C94" s="219"/>
      <c r="D94" s="219"/>
      <c r="E94" s="219"/>
      <c r="F94" s="219"/>
      <c r="G94" s="219"/>
      <c r="H94" s="219"/>
      <c r="I94" s="219"/>
      <c r="J94" s="219"/>
      <c r="K94" s="219"/>
      <c r="L94" s="216">
        <v>3</v>
      </c>
      <c r="M94" s="216"/>
      <c r="N94" s="216"/>
      <c r="O94" s="217">
        <f t="shared" si="4"/>
        <v>50.7</v>
      </c>
      <c r="P94" s="217"/>
      <c r="Q94" s="217"/>
      <c r="R94" s="217"/>
      <c r="S94" s="218">
        <v>3.38</v>
      </c>
      <c r="T94" s="218"/>
      <c r="U94" s="218"/>
      <c r="V94" s="218">
        <f t="shared" si="5"/>
        <v>101.39999999999999</v>
      </c>
      <c r="W94" s="218"/>
      <c r="X94" s="218"/>
    </row>
    <row r="95" spans="1:24" ht="12.75" customHeight="1">
      <c r="A95" s="2">
        <v>5</v>
      </c>
      <c r="B95" s="219" t="s">
        <v>62</v>
      </c>
      <c r="C95" s="219"/>
      <c r="D95" s="219"/>
      <c r="E95" s="219"/>
      <c r="F95" s="219"/>
      <c r="G95" s="219"/>
      <c r="H95" s="219"/>
      <c r="I95" s="219"/>
      <c r="J95" s="219"/>
      <c r="K95" s="219"/>
      <c r="L95" s="216">
        <v>3</v>
      </c>
      <c r="M95" s="216"/>
      <c r="N95" s="216"/>
      <c r="O95" s="217">
        <f t="shared" si="4"/>
        <v>56.25</v>
      </c>
      <c r="P95" s="217"/>
      <c r="Q95" s="217"/>
      <c r="R95" s="217"/>
      <c r="S95" s="218">
        <v>3.75</v>
      </c>
      <c r="T95" s="218"/>
      <c r="U95" s="218"/>
      <c r="V95" s="218">
        <f t="shared" si="5"/>
        <v>112.5</v>
      </c>
      <c r="W95" s="218"/>
      <c r="X95" s="218"/>
    </row>
    <row r="96" spans="1:24" ht="12.75" customHeight="1">
      <c r="A96" s="2">
        <v>6</v>
      </c>
      <c r="B96" s="219" t="s">
        <v>63</v>
      </c>
      <c r="C96" s="219"/>
      <c r="D96" s="219"/>
      <c r="E96" s="219"/>
      <c r="F96" s="219"/>
      <c r="G96" s="219"/>
      <c r="H96" s="219"/>
      <c r="I96" s="219"/>
      <c r="J96" s="219"/>
      <c r="K96" s="219"/>
      <c r="L96" s="216" t="s">
        <v>64</v>
      </c>
      <c r="M96" s="216"/>
      <c r="N96" s="216"/>
      <c r="O96" s="217">
        <f t="shared" si="4"/>
        <v>23.1</v>
      </c>
      <c r="P96" s="217"/>
      <c r="Q96" s="217"/>
      <c r="R96" s="217"/>
      <c r="S96" s="218">
        <v>1.54</v>
      </c>
      <c r="T96" s="218"/>
      <c r="U96" s="218"/>
      <c r="V96" s="218">
        <f t="shared" si="5"/>
        <v>46.2</v>
      </c>
      <c r="W96" s="218"/>
      <c r="X96" s="218"/>
    </row>
    <row r="97" spans="1:24" ht="12.75" customHeight="1">
      <c r="A97" s="2">
        <v>7</v>
      </c>
      <c r="B97" s="219" t="s">
        <v>65</v>
      </c>
      <c r="C97" s="219"/>
      <c r="D97" s="219"/>
      <c r="E97" s="219"/>
      <c r="F97" s="219"/>
      <c r="G97" s="219"/>
      <c r="H97" s="219"/>
      <c r="I97" s="219"/>
      <c r="J97" s="219"/>
      <c r="K97" s="219"/>
      <c r="L97" s="215" t="s">
        <v>66</v>
      </c>
      <c r="M97" s="215"/>
      <c r="N97" s="215"/>
      <c r="O97" s="217">
        <f t="shared" si="4"/>
        <v>7.2</v>
      </c>
      <c r="P97" s="217"/>
      <c r="Q97" s="217"/>
      <c r="R97" s="217"/>
      <c r="S97" s="218">
        <v>0.48</v>
      </c>
      <c r="T97" s="218"/>
      <c r="U97" s="218"/>
      <c r="V97" s="218">
        <f t="shared" si="5"/>
        <v>14.399999999999999</v>
      </c>
      <c r="W97" s="218"/>
      <c r="X97" s="218"/>
    </row>
    <row r="98" spans="1:24" ht="14.25">
      <c r="A98" s="17"/>
      <c r="B98" s="18"/>
      <c r="C98" s="18"/>
      <c r="D98" s="18"/>
      <c r="E98" s="38"/>
      <c r="F98" s="19"/>
      <c r="G98" s="38"/>
      <c r="H98" s="21"/>
      <c r="I98" s="39"/>
      <c r="J98" s="39"/>
      <c r="K98" s="39"/>
      <c r="L98" s="39"/>
      <c r="M98" s="39"/>
      <c r="N98" s="12"/>
      <c r="O98" s="16"/>
      <c r="P98" s="16"/>
      <c r="Q98" s="16"/>
      <c r="R98" s="40"/>
      <c r="S98" s="40"/>
      <c r="T98" s="12"/>
      <c r="U98" s="9"/>
      <c r="V98" s="9"/>
      <c r="W98" s="9"/>
      <c r="X98" s="41"/>
    </row>
    <row r="99" spans="1:24" ht="12.75" customHeight="1">
      <c r="A99" s="220" t="s">
        <v>3</v>
      </c>
      <c r="B99" s="221" t="s">
        <v>4</v>
      </c>
      <c r="C99" s="221"/>
      <c r="D99" s="221"/>
      <c r="E99" s="221"/>
      <c r="F99" s="221"/>
      <c r="G99" s="221"/>
      <c r="H99" s="221"/>
      <c r="I99" s="221"/>
      <c r="J99" s="221"/>
      <c r="K99" s="221"/>
      <c r="L99" s="221"/>
      <c r="M99" s="221"/>
      <c r="N99" s="221"/>
      <c r="O99" s="222" t="s">
        <v>7</v>
      </c>
      <c r="P99" s="222"/>
      <c r="Q99" s="222"/>
      <c r="R99" s="222"/>
      <c r="S99" s="213" t="s">
        <v>8</v>
      </c>
      <c r="T99" s="213"/>
      <c r="U99" s="213"/>
      <c r="V99" s="213"/>
      <c r="W99" s="213"/>
      <c r="X99" s="213"/>
    </row>
    <row r="100" spans="1:24" ht="12.75" customHeight="1">
      <c r="A100" s="220"/>
      <c r="B100" s="221"/>
      <c r="C100" s="221"/>
      <c r="D100" s="221"/>
      <c r="E100" s="221"/>
      <c r="F100" s="221"/>
      <c r="G100" s="221"/>
      <c r="H100" s="221"/>
      <c r="I100" s="221"/>
      <c r="J100" s="221"/>
      <c r="K100" s="221"/>
      <c r="L100" s="221"/>
      <c r="M100" s="221"/>
      <c r="N100" s="221"/>
      <c r="O100" s="222"/>
      <c r="P100" s="222"/>
      <c r="Q100" s="222"/>
      <c r="R100" s="222"/>
      <c r="S100" s="213" t="s">
        <v>9</v>
      </c>
      <c r="T100" s="213"/>
      <c r="U100" s="213"/>
      <c r="V100" s="213" t="s">
        <v>10</v>
      </c>
      <c r="W100" s="213"/>
      <c r="X100" s="213"/>
    </row>
    <row r="101" spans="1:24" ht="12.75" customHeight="1">
      <c r="A101" s="2">
        <v>1</v>
      </c>
      <c r="B101" s="219" t="s">
        <v>67</v>
      </c>
      <c r="C101" s="219"/>
      <c r="D101" s="219"/>
      <c r="E101" s="219"/>
      <c r="F101" s="219"/>
      <c r="G101" s="219"/>
      <c r="H101" s="219"/>
      <c r="I101" s="219"/>
      <c r="J101" s="219"/>
      <c r="K101" s="219"/>
      <c r="L101" s="219"/>
      <c r="M101" s="219"/>
      <c r="N101" s="219"/>
      <c r="O101" s="217">
        <f>ROUND(S101*15,2)</f>
        <v>29.85</v>
      </c>
      <c r="P101" s="217"/>
      <c r="Q101" s="217"/>
      <c r="R101" s="217"/>
      <c r="S101" s="218">
        <v>1.99</v>
      </c>
      <c r="T101" s="218"/>
      <c r="U101" s="218"/>
      <c r="V101" s="218">
        <f>S101*30</f>
        <v>59.7</v>
      </c>
      <c r="W101" s="218"/>
      <c r="X101" s="218"/>
    </row>
    <row r="102" spans="1:24" ht="12.75" customHeight="1">
      <c r="A102" s="2">
        <v>2</v>
      </c>
      <c r="B102" s="219" t="s">
        <v>68</v>
      </c>
      <c r="C102" s="219"/>
      <c r="D102" s="219"/>
      <c r="E102" s="219"/>
      <c r="F102" s="219"/>
      <c r="G102" s="219"/>
      <c r="H102" s="219"/>
      <c r="I102" s="219"/>
      <c r="J102" s="219"/>
      <c r="K102" s="219"/>
      <c r="L102" s="219"/>
      <c r="M102" s="219"/>
      <c r="N102" s="219"/>
      <c r="O102" s="217">
        <f>ROUND(S102*15,2)</f>
        <v>40.05</v>
      </c>
      <c r="P102" s="217"/>
      <c r="Q102" s="217"/>
      <c r="R102" s="217"/>
      <c r="S102" s="218">
        <v>2.67</v>
      </c>
      <c r="T102" s="218"/>
      <c r="U102" s="218"/>
      <c r="V102" s="218">
        <f>S102*30</f>
        <v>80.1</v>
      </c>
      <c r="W102" s="218"/>
      <c r="X102" s="218"/>
    </row>
    <row r="104" spans="1:24" ht="12.75" customHeight="1">
      <c r="A104" s="224" t="s">
        <v>69</v>
      </c>
      <c r="B104" s="224"/>
      <c r="C104" s="224"/>
      <c r="D104" s="224"/>
      <c r="E104" s="224"/>
      <c r="F104" s="224"/>
      <c r="G104" s="224"/>
      <c r="H104" s="224"/>
      <c r="I104" s="224"/>
      <c r="J104" s="224"/>
      <c r="K104" s="224"/>
      <c r="L104" s="224"/>
      <c r="M104" s="224"/>
      <c r="N104" s="224"/>
      <c r="O104" s="224"/>
      <c r="P104" s="224"/>
      <c r="Q104" s="224"/>
      <c r="R104" s="224"/>
      <c r="S104" s="224"/>
      <c r="T104" s="224"/>
      <c r="U104" s="224"/>
      <c r="V104" s="224"/>
      <c r="W104" s="224"/>
      <c r="X104" s="224"/>
    </row>
    <row r="105" spans="1:24" ht="12.75">
      <c r="A105" s="224"/>
      <c r="B105" s="224"/>
      <c r="C105" s="224"/>
      <c r="D105" s="224"/>
      <c r="E105" s="224"/>
      <c r="F105" s="224"/>
      <c r="G105" s="224"/>
      <c r="H105" s="224"/>
      <c r="I105" s="224"/>
      <c r="J105" s="224"/>
      <c r="K105" s="224"/>
      <c r="L105" s="224"/>
      <c r="M105" s="224"/>
      <c r="N105" s="224"/>
      <c r="O105" s="224"/>
      <c r="P105" s="224"/>
      <c r="Q105" s="224"/>
      <c r="R105" s="224"/>
      <c r="S105" s="224"/>
      <c r="T105" s="224"/>
      <c r="U105" s="224"/>
      <c r="V105" s="224"/>
      <c r="W105" s="224"/>
      <c r="X105" s="224"/>
    </row>
    <row r="106" spans="1:24" ht="12.75">
      <c r="A106" s="224"/>
      <c r="B106" s="224"/>
      <c r="C106" s="224"/>
      <c r="D106" s="224"/>
      <c r="E106" s="224"/>
      <c r="F106" s="224"/>
      <c r="G106" s="224"/>
      <c r="H106" s="224"/>
      <c r="I106" s="224"/>
      <c r="J106" s="224"/>
      <c r="K106" s="224"/>
      <c r="L106" s="224"/>
      <c r="M106" s="224"/>
      <c r="N106" s="224"/>
      <c r="O106" s="224"/>
      <c r="P106" s="224"/>
      <c r="Q106" s="224"/>
      <c r="R106" s="224"/>
      <c r="S106" s="224"/>
      <c r="T106" s="224"/>
      <c r="U106" s="224"/>
      <c r="V106" s="224"/>
      <c r="W106" s="224"/>
      <c r="X106" s="224"/>
    </row>
    <row r="107" spans="1:24" ht="19.5">
      <c r="A107" s="15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</row>
    <row r="108" spans="1:24" ht="12.75" customHeight="1">
      <c r="A108" s="220" t="s">
        <v>3</v>
      </c>
      <c r="B108" s="221" t="s">
        <v>4</v>
      </c>
      <c r="C108" s="221"/>
      <c r="D108" s="221"/>
      <c r="E108" s="221"/>
      <c r="F108" s="221"/>
      <c r="G108" s="221"/>
      <c r="H108" s="221"/>
      <c r="I108" s="221"/>
      <c r="J108" s="221"/>
      <c r="K108" s="221"/>
      <c r="L108" s="220" t="s">
        <v>52</v>
      </c>
      <c r="M108" s="220"/>
      <c r="N108" s="220"/>
      <c r="O108" s="222" t="s">
        <v>48</v>
      </c>
      <c r="P108" s="222"/>
      <c r="Q108" s="222"/>
      <c r="R108" s="222"/>
      <c r="S108" s="213" t="s">
        <v>49</v>
      </c>
      <c r="T108" s="213"/>
      <c r="U108" s="213"/>
      <c r="V108" s="213"/>
      <c r="W108" s="213"/>
      <c r="X108" s="213"/>
    </row>
    <row r="109" spans="1:24" ht="12.75" customHeight="1">
      <c r="A109" s="220"/>
      <c r="B109" s="221"/>
      <c r="C109" s="221"/>
      <c r="D109" s="221"/>
      <c r="E109" s="221"/>
      <c r="F109" s="221"/>
      <c r="G109" s="221"/>
      <c r="H109" s="221"/>
      <c r="I109" s="221"/>
      <c r="J109" s="221"/>
      <c r="K109" s="221"/>
      <c r="L109" s="220"/>
      <c r="M109" s="220"/>
      <c r="N109" s="220"/>
      <c r="O109" s="222"/>
      <c r="P109" s="222"/>
      <c r="Q109" s="222"/>
      <c r="R109" s="222"/>
      <c r="S109" s="213" t="s">
        <v>9</v>
      </c>
      <c r="T109" s="213"/>
      <c r="U109" s="213"/>
      <c r="V109" s="213" t="s">
        <v>10</v>
      </c>
      <c r="W109" s="213"/>
      <c r="X109" s="213"/>
    </row>
    <row r="110" spans="1:24" ht="12.75" customHeight="1">
      <c r="A110" s="2">
        <v>1</v>
      </c>
      <c r="B110" s="219" t="s">
        <v>70</v>
      </c>
      <c r="C110" s="219"/>
      <c r="D110" s="219"/>
      <c r="E110" s="219"/>
      <c r="F110" s="219"/>
      <c r="G110" s="219"/>
      <c r="H110" s="219"/>
      <c r="I110" s="219"/>
      <c r="J110" s="219"/>
      <c r="K110" s="219"/>
      <c r="L110" s="216" t="s">
        <v>71</v>
      </c>
      <c r="M110" s="216"/>
      <c r="N110" s="216"/>
      <c r="O110" s="217">
        <f>ROUND(S110*15,2)</f>
        <v>32.85</v>
      </c>
      <c r="P110" s="217"/>
      <c r="Q110" s="217"/>
      <c r="R110" s="217"/>
      <c r="S110" s="218">
        <v>2.19</v>
      </c>
      <c r="T110" s="218"/>
      <c r="U110" s="218"/>
      <c r="V110" s="218">
        <f>S110*30</f>
        <v>65.7</v>
      </c>
      <c r="W110" s="218"/>
      <c r="X110" s="218"/>
    </row>
    <row r="111" spans="1:24" ht="12.75" customHeight="1">
      <c r="A111" s="2">
        <v>2</v>
      </c>
      <c r="B111" s="219" t="s">
        <v>72</v>
      </c>
      <c r="C111" s="219"/>
      <c r="D111" s="219"/>
      <c r="E111" s="219"/>
      <c r="F111" s="219"/>
      <c r="G111" s="219"/>
      <c r="H111" s="219"/>
      <c r="I111" s="219"/>
      <c r="J111" s="219"/>
      <c r="K111" s="219"/>
      <c r="L111" s="216" t="s">
        <v>73</v>
      </c>
      <c r="M111" s="216"/>
      <c r="N111" s="216"/>
      <c r="O111" s="217">
        <f>ROUND(S111*15,2)</f>
        <v>28.2</v>
      </c>
      <c r="P111" s="217"/>
      <c r="Q111" s="217"/>
      <c r="R111" s="217"/>
      <c r="S111" s="218">
        <v>1.88</v>
      </c>
      <c r="T111" s="218"/>
      <c r="U111" s="218"/>
      <c r="V111" s="218">
        <f>S111*30</f>
        <v>56.4</v>
      </c>
      <c r="W111" s="218"/>
      <c r="X111" s="218"/>
    </row>
    <row r="112" spans="1:24" ht="12.75" customHeight="1">
      <c r="A112" s="2">
        <v>3</v>
      </c>
      <c r="B112" s="219" t="s">
        <v>74</v>
      </c>
      <c r="C112" s="219"/>
      <c r="D112" s="219"/>
      <c r="E112" s="219"/>
      <c r="F112" s="219"/>
      <c r="G112" s="219"/>
      <c r="H112" s="219"/>
      <c r="I112" s="219"/>
      <c r="J112" s="219"/>
      <c r="K112" s="219"/>
      <c r="L112" s="223" t="s">
        <v>75</v>
      </c>
      <c r="M112" s="223"/>
      <c r="N112" s="223"/>
      <c r="O112" s="217">
        <f>ROUND(S112*15,2)</f>
        <v>5.7</v>
      </c>
      <c r="P112" s="217"/>
      <c r="Q112" s="217"/>
      <c r="R112" s="217"/>
      <c r="S112" s="218">
        <v>0.38</v>
      </c>
      <c r="T112" s="218"/>
      <c r="U112" s="218"/>
      <c r="V112" s="218">
        <f>S112*30</f>
        <v>11.4</v>
      </c>
      <c r="W112" s="218"/>
      <c r="X112" s="218"/>
    </row>
    <row r="113" spans="1:24" ht="12.75" customHeight="1">
      <c r="A113" s="2">
        <v>4</v>
      </c>
      <c r="B113" s="219" t="s">
        <v>76</v>
      </c>
      <c r="C113" s="219"/>
      <c r="D113" s="219"/>
      <c r="E113" s="219"/>
      <c r="F113" s="219"/>
      <c r="G113" s="219"/>
      <c r="H113" s="219"/>
      <c r="I113" s="219"/>
      <c r="J113" s="219"/>
      <c r="K113" s="219"/>
      <c r="L113" s="215" t="s">
        <v>77</v>
      </c>
      <c r="M113" s="215"/>
      <c r="N113" s="215"/>
      <c r="O113" s="217">
        <f>ROUND(S113*15,2)</f>
        <v>65.7</v>
      </c>
      <c r="P113" s="217"/>
      <c r="Q113" s="217"/>
      <c r="R113" s="217"/>
      <c r="S113" s="218">
        <v>4.38</v>
      </c>
      <c r="T113" s="218"/>
      <c r="U113" s="218"/>
      <c r="V113" s="218">
        <f>S113*30</f>
        <v>131.4</v>
      </c>
      <c r="W113" s="218"/>
      <c r="X113" s="218"/>
    </row>
    <row r="114" spans="1:24" ht="12.75" customHeight="1">
      <c r="A114" s="2">
        <v>5</v>
      </c>
      <c r="B114" s="219" t="s">
        <v>78</v>
      </c>
      <c r="C114" s="219"/>
      <c r="D114" s="219"/>
      <c r="E114" s="219"/>
      <c r="F114" s="219"/>
      <c r="G114" s="219"/>
      <c r="H114" s="219"/>
      <c r="I114" s="219"/>
      <c r="J114" s="219"/>
      <c r="K114" s="219"/>
      <c r="L114" s="215" t="s">
        <v>79</v>
      </c>
      <c r="M114" s="215"/>
      <c r="N114" s="215"/>
      <c r="O114" s="217">
        <f>ROUND(S114*15,2)</f>
        <v>65.7</v>
      </c>
      <c r="P114" s="217"/>
      <c r="Q114" s="217"/>
      <c r="R114" s="217"/>
      <c r="S114" s="218">
        <v>4.38</v>
      </c>
      <c r="T114" s="218"/>
      <c r="U114" s="218"/>
      <c r="V114" s="218">
        <f>S114*30</f>
        <v>131.4</v>
      </c>
      <c r="W114" s="218"/>
      <c r="X114" s="218"/>
    </row>
    <row r="115" spans="1:24" ht="13.5">
      <c r="A115" s="29"/>
      <c r="B115" s="42"/>
      <c r="C115" s="43"/>
      <c r="D115" s="43"/>
      <c r="E115" s="43"/>
      <c r="F115" s="29"/>
      <c r="G115" s="44"/>
      <c r="H115" s="29"/>
      <c r="I115" s="29"/>
      <c r="J115" s="29"/>
      <c r="K115" s="29"/>
      <c r="L115" s="29"/>
      <c r="M115" s="29"/>
      <c r="N115" s="29"/>
      <c r="O115" s="29"/>
      <c r="P115" s="29"/>
      <c r="Q115" s="12"/>
      <c r="R115" s="12"/>
      <c r="S115" s="12"/>
      <c r="T115" s="12"/>
      <c r="U115" s="12"/>
      <c r="V115" s="12"/>
      <c r="W115" s="12"/>
      <c r="X115" s="12"/>
    </row>
    <row r="116" spans="1:24" ht="12.75" customHeight="1">
      <c r="A116" s="220" t="s">
        <v>3</v>
      </c>
      <c r="B116" s="221" t="s">
        <v>4</v>
      </c>
      <c r="C116" s="221"/>
      <c r="D116" s="221"/>
      <c r="E116" s="221"/>
      <c r="F116" s="221"/>
      <c r="G116" s="221"/>
      <c r="H116" s="221"/>
      <c r="I116" s="221"/>
      <c r="J116" s="221" t="s">
        <v>80</v>
      </c>
      <c r="K116" s="221"/>
      <c r="L116" s="221"/>
      <c r="M116" s="221" t="s">
        <v>18</v>
      </c>
      <c r="N116" s="221"/>
      <c r="O116" s="222" t="s">
        <v>7</v>
      </c>
      <c r="P116" s="222"/>
      <c r="Q116" s="222"/>
      <c r="R116" s="222"/>
      <c r="S116" s="213" t="s">
        <v>8</v>
      </c>
      <c r="T116" s="213"/>
      <c r="U116" s="213"/>
      <c r="V116" s="213"/>
      <c r="W116" s="213"/>
      <c r="X116" s="213"/>
    </row>
    <row r="117" spans="1:24" ht="12.75" customHeight="1">
      <c r="A117" s="220"/>
      <c r="B117" s="221"/>
      <c r="C117" s="221"/>
      <c r="D117" s="221"/>
      <c r="E117" s="221"/>
      <c r="F117" s="221"/>
      <c r="G117" s="221"/>
      <c r="H117" s="221"/>
      <c r="I117" s="221"/>
      <c r="J117" s="221"/>
      <c r="K117" s="221"/>
      <c r="L117" s="221"/>
      <c r="M117" s="221"/>
      <c r="N117" s="221"/>
      <c r="O117" s="222"/>
      <c r="P117" s="222"/>
      <c r="Q117" s="222"/>
      <c r="R117" s="222"/>
      <c r="S117" s="213" t="s">
        <v>9</v>
      </c>
      <c r="T117" s="213"/>
      <c r="U117" s="213"/>
      <c r="V117" s="213" t="s">
        <v>10</v>
      </c>
      <c r="W117" s="213"/>
      <c r="X117" s="213"/>
    </row>
    <row r="118" spans="1:24" ht="12.75" customHeight="1">
      <c r="A118" s="2">
        <v>1</v>
      </c>
      <c r="B118" s="214" t="s">
        <v>81</v>
      </c>
      <c r="C118" s="214"/>
      <c r="D118" s="214"/>
      <c r="E118" s="214"/>
      <c r="F118" s="214"/>
      <c r="G118" s="214"/>
      <c r="H118" s="214"/>
      <c r="I118" s="214"/>
      <c r="J118" s="215" t="s">
        <v>82</v>
      </c>
      <c r="K118" s="215"/>
      <c r="L118" s="215"/>
      <c r="M118" s="216">
        <v>4</v>
      </c>
      <c r="N118" s="216"/>
      <c r="O118" s="217">
        <f>ROUND(S118*15,2)</f>
        <v>278.55</v>
      </c>
      <c r="P118" s="217"/>
      <c r="Q118" s="217"/>
      <c r="R118" s="217"/>
      <c r="S118" s="218">
        <v>18.57</v>
      </c>
      <c r="T118" s="218"/>
      <c r="U118" s="218"/>
      <c r="V118" s="218">
        <f>S118*30</f>
        <v>557.1</v>
      </c>
      <c r="W118" s="218"/>
      <c r="X118" s="218"/>
    </row>
    <row r="120" spans="1:24" ht="12.75" customHeight="1">
      <c r="A120" s="211" t="s">
        <v>83</v>
      </c>
      <c r="B120" s="211"/>
      <c r="C120" s="211"/>
      <c r="D120" s="211"/>
      <c r="E120" s="211"/>
      <c r="F120" s="211"/>
      <c r="G120" s="211"/>
      <c r="H120" s="211"/>
      <c r="I120" s="211"/>
      <c r="J120" s="211"/>
      <c r="K120" s="211"/>
      <c r="L120" s="211"/>
      <c r="M120" s="211"/>
      <c r="N120" s="211"/>
      <c r="O120" s="211"/>
      <c r="P120" s="211"/>
      <c r="Q120" s="211"/>
      <c r="R120" s="211"/>
      <c r="S120" s="211"/>
      <c r="T120" s="211"/>
      <c r="U120" s="211"/>
      <c r="V120" s="211"/>
      <c r="W120" s="211"/>
      <c r="X120" s="211"/>
    </row>
    <row r="121" spans="1:24" ht="12.75">
      <c r="A121" s="211"/>
      <c r="B121" s="211"/>
      <c r="C121" s="211"/>
      <c r="D121" s="211"/>
      <c r="E121" s="211"/>
      <c r="F121" s="211"/>
      <c r="G121" s="211"/>
      <c r="H121" s="211"/>
      <c r="I121" s="211"/>
      <c r="J121" s="211"/>
      <c r="K121" s="211"/>
      <c r="L121" s="211"/>
      <c r="M121" s="211"/>
      <c r="N121" s="211"/>
      <c r="O121" s="211"/>
      <c r="P121" s="211"/>
      <c r="Q121" s="211"/>
      <c r="R121" s="211"/>
      <c r="S121" s="211"/>
      <c r="T121" s="211"/>
      <c r="U121" s="211"/>
      <c r="V121" s="211"/>
      <c r="W121" s="211"/>
      <c r="X121" s="211"/>
    </row>
    <row r="123" spans="1:24" ht="60">
      <c r="A123" s="240" t="s">
        <v>84</v>
      </c>
      <c r="B123" s="240"/>
      <c r="C123" s="240"/>
      <c r="D123" s="240"/>
      <c r="E123" s="240"/>
      <c r="F123" s="240"/>
      <c r="G123" s="240"/>
      <c r="H123" s="240"/>
      <c r="I123" s="240"/>
      <c r="J123" s="240"/>
      <c r="K123" s="240"/>
      <c r="L123" s="240"/>
      <c r="M123" s="240"/>
      <c r="N123" s="240"/>
      <c r="O123" s="240"/>
      <c r="P123" s="240"/>
      <c r="Q123" s="240"/>
      <c r="R123" s="240"/>
      <c r="S123" s="240"/>
      <c r="T123" s="240"/>
      <c r="U123" s="240"/>
      <c r="V123" s="240"/>
      <c r="W123" s="240"/>
      <c r="X123" s="240"/>
    </row>
    <row r="124" spans="1:24" ht="14.25">
      <c r="A124" s="45"/>
      <c r="B124" s="45"/>
      <c r="C124" s="45"/>
      <c r="D124" s="45"/>
      <c r="E124" s="45"/>
      <c r="F124" s="45"/>
      <c r="G124" s="45"/>
      <c r="H124" s="45"/>
      <c r="I124" s="45"/>
      <c r="J124" s="45"/>
      <c r="K124" s="45"/>
      <c r="L124" s="45"/>
      <c r="M124" s="45"/>
      <c r="N124" s="45"/>
      <c r="O124" s="45"/>
      <c r="P124" s="45"/>
      <c r="Q124" s="45"/>
      <c r="R124" s="45"/>
      <c r="S124" s="45"/>
      <c r="T124" s="45"/>
      <c r="U124" s="45"/>
      <c r="V124" s="45"/>
      <c r="W124" s="45"/>
      <c r="X124" s="45"/>
    </row>
    <row r="126" spans="1:24" ht="25.5">
      <c r="A126" s="169" t="s">
        <v>85</v>
      </c>
      <c r="B126" s="169"/>
      <c r="C126" s="169"/>
      <c r="D126" s="169"/>
      <c r="E126" s="169"/>
      <c r="F126" s="169"/>
      <c r="G126" s="169"/>
      <c r="H126" s="169"/>
      <c r="I126" s="169"/>
      <c r="J126" s="169"/>
      <c r="K126" s="169"/>
      <c r="L126" s="169"/>
      <c r="M126" s="169"/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8" spans="1:24" ht="12.75" customHeight="1">
      <c r="A128" s="170" t="s">
        <v>86</v>
      </c>
      <c r="B128" s="170"/>
      <c r="C128" s="170"/>
      <c r="D128" s="170"/>
      <c r="E128" s="170"/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70"/>
      <c r="U128" s="170"/>
      <c r="V128" s="170"/>
      <c r="W128" s="170"/>
      <c r="X128" s="170"/>
    </row>
    <row r="129" spans="1:24" ht="12.75">
      <c r="A129" s="170"/>
      <c r="B129" s="170"/>
      <c r="C129" s="170"/>
      <c r="D129" s="170"/>
      <c r="E129" s="170"/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70"/>
      <c r="U129" s="170"/>
      <c r="V129" s="170"/>
      <c r="W129" s="170"/>
      <c r="X129" s="170"/>
    </row>
    <row r="130" spans="1:24" ht="12.75">
      <c r="A130" s="170"/>
      <c r="B130" s="170"/>
      <c r="C130" s="170"/>
      <c r="D130" s="170"/>
      <c r="E130" s="170"/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70"/>
      <c r="U130" s="170"/>
      <c r="V130" s="170"/>
      <c r="W130" s="170"/>
      <c r="X130" s="170"/>
    </row>
    <row r="131" spans="1:17" ht="19.5">
      <c r="A131" s="46"/>
      <c r="B131" s="46"/>
      <c r="C131" s="46"/>
      <c r="D131" s="46"/>
      <c r="E131" s="46"/>
      <c r="F131" s="47"/>
      <c r="G131" s="46"/>
      <c r="H131" s="46"/>
      <c r="I131" s="46"/>
      <c r="J131" s="46"/>
      <c r="K131" s="48"/>
      <c r="L131" s="46"/>
      <c r="M131" s="48"/>
      <c r="N131" s="46"/>
      <c r="O131" s="46"/>
      <c r="P131" s="47"/>
      <c r="Q131" s="46"/>
    </row>
    <row r="132" spans="1:17" ht="12.75" customHeight="1">
      <c r="A132" s="173" t="s">
        <v>87</v>
      </c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49"/>
      <c r="O132" s="49"/>
      <c r="P132" s="50"/>
      <c r="Q132" s="49"/>
    </row>
    <row r="133" spans="1:17" ht="12.75">
      <c r="A133" s="49"/>
      <c r="B133" s="49"/>
      <c r="C133" s="49"/>
      <c r="D133" s="49"/>
      <c r="E133" s="49"/>
      <c r="F133" s="50"/>
      <c r="G133" s="49"/>
      <c r="H133" s="51"/>
      <c r="I133" s="49"/>
      <c r="J133" s="49"/>
      <c r="K133" s="52"/>
      <c r="L133" s="49"/>
      <c r="M133" s="52"/>
      <c r="N133" s="49"/>
      <c r="O133" s="49"/>
      <c r="P133" s="50"/>
      <c r="Q133" s="49"/>
    </row>
    <row r="134" spans="1:17" ht="12.75" customHeight="1">
      <c r="A134" s="212" t="s">
        <v>88</v>
      </c>
      <c r="B134" s="212"/>
      <c r="C134" s="212"/>
      <c r="D134" s="212"/>
      <c r="E134" s="212"/>
      <c r="F134" s="212"/>
      <c r="G134" s="212"/>
      <c r="H134" s="51"/>
      <c r="I134" s="204" t="s">
        <v>89</v>
      </c>
      <c r="J134" s="204"/>
      <c r="K134" s="204"/>
      <c r="L134" s="204"/>
      <c r="M134" s="204"/>
      <c r="N134" s="204"/>
      <c r="O134" s="204"/>
      <c r="P134" s="204"/>
      <c r="Q134" s="204"/>
    </row>
    <row r="135" spans="1:17" ht="12.75" customHeight="1">
      <c r="A135" s="207" t="s">
        <v>3</v>
      </c>
      <c r="B135" s="208" t="s">
        <v>52</v>
      </c>
      <c r="C135" s="208"/>
      <c r="D135" s="208"/>
      <c r="E135" s="208" t="s">
        <v>90</v>
      </c>
      <c r="F135" s="209" t="s">
        <v>91</v>
      </c>
      <c r="G135" s="210" t="s">
        <v>92</v>
      </c>
      <c r="H135" s="51"/>
      <c r="I135" s="205" t="s">
        <v>3</v>
      </c>
      <c r="J135" s="206" t="s">
        <v>52</v>
      </c>
      <c r="K135" s="206"/>
      <c r="L135" s="206"/>
      <c r="M135" s="206"/>
      <c r="N135" s="206"/>
      <c r="O135" s="206" t="s">
        <v>90</v>
      </c>
      <c r="P135" s="202" t="s">
        <v>91</v>
      </c>
      <c r="Q135" s="203" t="s">
        <v>92</v>
      </c>
    </row>
    <row r="136" spans="1:17" ht="12.75">
      <c r="A136" s="207"/>
      <c r="B136" s="208"/>
      <c r="C136" s="208"/>
      <c r="D136" s="208"/>
      <c r="E136" s="208"/>
      <c r="F136" s="209"/>
      <c r="G136" s="210"/>
      <c r="H136" s="51"/>
      <c r="I136" s="205"/>
      <c r="J136" s="206"/>
      <c r="K136" s="206"/>
      <c r="L136" s="206"/>
      <c r="M136" s="206"/>
      <c r="N136" s="206"/>
      <c r="O136" s="206"/>
      <c r="P136" s="202"/>
      <c r="Q136" s="203"/>
    </row>
    <row r="137" spans="1:17" ht="12.75">
      <c r="A137" s="53">
        <v>1</v>
      </c>
      <c r="B137" s="54">
        <v>1.2</v>
      </c>
      <c r="C137" s="55" t="s">
        <v>54</v>
      </c>
      <c r="D137" s="56">
        <v>3</v>
      </c>
      <c r="E137" s="57">
        <f aca="true" t="shared" si="6" ref="E137:E151">B137*D137</f>
        <v>3.5999999999999996</v>
      </c>
      <c r="F137" s="58">
        <v>114.4</v>
      </c>
      <c r="G137" s="59">
        <v>13609.33</v>
      </c>
      <c r="H137" s="51"/>
      <c r="I137" s="53">
        <v>1</v>
      </c>
      <c r="J137" s="54">
        <v>0.5</v>
      </c>
      <c r="K137" s="60" t="s">
        <v>54</v>
      </c>
      <c r="L137" s="61">
        <v>0.5</v>
      </c>
      <c r="M137" s="60" t="s">
        <v>54</v>
      </c>
      <c r="N137" s="56">
        <v>3</v>
      </c>
      <c r="O137" s="57">
        <f>(J137+L137)*N137</f>
        <v>3</v>
      </c>
      <c r="P137" s="58">
        <v>91.6</v>
      </c>
      <c r="Q137" s="59">
        <v>12325.31</v>
      </c>
    </row>
    <row r="138" spans="1:17" ht="12.75">
      <c r="A138" s="53">
        <v>2</v>
      </c>
      <c r="B138" s="54">
        <v>1.1</v>
      </c>
      <c r="C138" s="55" t="s">
        <v>54</v>
      </c>
      <c r="D138" s="56">
        <v>3</v>
      </c>
      <c r="E138" s="57">
        <f t="shared" si="6"/>
        <v>3.3000000000000003</v>
      </c>
      <c r="F138" s="58">
        <v>106.6</v>
      </c>
      <c r="G138" s="59">
        <v>12747.98</v>
      </c>
      <c r="H138" s="51"/>
      <c r="I138" s="53">
        <v>2</v>
      </c>
      <c r="J138" s="62">
        <v>0.30000000000000004</v>
      </c>
      <c r="K138" s="63" t="s">
        <v>54</v>
      </c>
      <c r="L138" s="64">
        <v>0.30000000000000004</v>
      </c>
      <c r="M138" s="63" t="s">
        <v>54</v>
      </c>
      <c r="N138" s="56">
        <v>3</v>
      </c>
      <c r="O138" s="57">
        <f>(J138+L138)*N138</f>
        <v>1.8000000000000003</v>
      </c>
      <c r="P138" s="58">
        <v>61.6</v>
      </c>
      <c r="Q138" s="59">
        <v>11033.33</v>
      </c>
    </row>
    <row r="139" spans="1:17" ht="12.75">
      <c r="A139" s="53">
        <v>3</v>
      </c>
      <c r="B139" s="54">
        <v>1</v>
      </c>
      <c r="C139" s="55" t="s">
        <v>54</v>
      </c>
      <c r="D139" s="56">
        <v>3</v>
      </c>
      <c r="E139" s="57">
        <f t="shared" si="6"/>
        <v>3</v>
      </c>
      <c r="F139" s="58">
        <v>98.9</v>
      </c>
      <c r="G139" s="59">
        <v>12403.44</v>
      </c>
      <c r="H139" s="51"/>
      <c r="I139" s="51"/>
      <c r="J139" s="51"/>
      <c r="K139" s="65"/>
      <c r="L139" s="51"/>
      <c r="M139" s="65"/>
      <c r="N139" s="51"/>
      <c r="O139" s="51"/>
      <c r="P139" s="66"/>
      <c r="Q139" s="51"/>
    </row>
    <row r="140" spans="1:17" ht="12.75" customHeight="1">
      <c r="A140" s="53">
        <v>4</v>
      </c>
      <c r="B140" s="54">
        <v>0.9</v>
      </c>
      <c r="C140" s="55" t="s">
        <v>54</v>
      </c>
      <c r="D140" s="56">
        <v>3</v>
      </c>
      <c r="E140" s="57">
        <f t="shared" si="6"/>
        <v>2.7</v>
      </c>
      <c r="F140" s="58">
        <v>89.7</v>
      </c>
      <c r="G140" s="59">
        <v>11886.63</v>
      </c>
      <c r="H140" s="51"/>
      <c r="I140" s="204" t="s">
        <v>93</v>
      </c>
      <c r="J140" s="204"/>
      <c r="K140" s="204"/>
      <c r="L140" s="204"/>
      <c r="M140" s="204"/>
      <c r="N140" s="204"/>
      <c r="O140" s="204"/>
      <c r="P140" s="204"/>
      <c r="Q140" s="204"/>
    </row>
    <row r="141" spans="1:17" ht="12.75" customHeight="1">
      <c r="A141" s="53">
        <v>5</v>
      </c>
      <c r="B141" s="54">
        <v>0.8</v>
      </c>
      <c r="C141" s="55" t="s">
        <v>54</v>
      </c>
      <c r="D141" s="56">
        <v>3</v>
      </c>
      <c r="E141" s="57">
        <f t="shared" si="6"/>
        <v>2.4000000000000004</v>
      </c>
      <c r="F141" s="58">
        <v>82</v>
      </c>
      <c r="G141" s="59">
        <v>11369.82</v>
      </c>
      <c r="H141" s="51"/>
      <c r="I141" s="205" t="s">
        <v>3</v>
      </c>
      <c r="J141" s="206" t="s">
        <v>52</v>
      </c>
      <c r="K141" s="206"/>
      <c r="L141" s="206"/>
      <c r="M141" s="206"/>
      <c r="N141" s="206"/>
      <c r="O141" s="206" t="s">
        <v>90</v>
      </c>
      <c r="P141" s="202" t="s">
        <v>91</v>
      </c>
      <c r="Q141" s="203" t="s">
        <v>92</v>
      </c>
    </row>
    <row r="142" spans="1:17" ht="12.75">
      <c r="A142" s="53">
        <v>6</v>
      </c>
      <c r="B142" s="54">
        <v>0.75</v>
      </c>
      <c r="C142" s="55" t="s">
        <v>54</v>
      </c>
      <c r="D142" s="56">
        <v>3</v>
      </c>
      <c r="E142" s="57">
        <f t="shared" si="6"/>
        <v>2.25</v>
      </c>
      <c r="F142" s="58">
        <v>78.1</v>
      </c>
      <c r="G142" s="59">
        <v>11197.55</v>
      </c>
      <c r="H142" s="51"/>
      <c r="I142" s="205"/>
      <c r="J142" s="206"/>
      <c r="K142" s="206"/>
      <c r="L142" s="206"/>
      <c r="M142" s="206"/>
      <c r="N142" s="206"/>
      <c r="O142" s="206"/>
      <c r="P142" s="202"/>
      <c r="Q142" s="203"/>
    </row>
    <row r="143" spans="1:17" ht="12.75">
      <c r="A143" s="53">
        <v>7</v>
      </c>
      <c r="B143" s="54">
        <v>0.7</v>
      </c>
      <c r="C143" s="55" t="s">
        <v>54</v>
      </c>
      <c r="D143" s="56">
        <v>3</v>
      </c>
      <c r="E143" s="57">
        <f t="shared" si="6"/>
        <v>2.0999999999999996</v>
      </c>
      <c r="F143" s="58">
        <v>74.3</v>
      </c>
      <c r="G143" s="59">
        <v>10680.74</v>
      </c>
      <c r="H143" s="51"/>
      <c r="I143" s="53">
        <v>1</v>
      </c>
      <c r="J143" s="54">
        <v>0.6000000000000001</v>
      </c>
      <c r="K143" s="60" t="s">
        <v>54</v>
      </c>
      <c r="L143" s="61">
        <v>0.6000000000000001</v>
      </c>
      <c r="M143" s="60" t="s">
        <v>54</v>
      </c>
      <c r="N143" s="56">
        <v>3</v>
      </c>
      <c r="O143" s="57">
        <f>(J143+L143)*N143</f>
        <v>3.6000000000000005</v>
      </c>
      <c r="P143" s="58">
        <v>116.2</v>
      </c>
      <c r="Q143" s="59">
        <v>16537.92</v>
      </c>
    </row>
    <row r="144" spans="1:17" ht="12.75">
      <c r="A144" s="53">
        <v>8</v>
      </c>
      <c r="B144" s="54">
        <v>0.65</v>
      </c>
      <c r="C144" s="55" t="s">
        <v>54</v>
      </c>
      <c r="D144" s="56">
        <v>3</v>
      </c>
      <c r="E144" s="57">
        <f t="shared" si="6"/>
        <v>1.9500000000000002</v>
      </c>
      <c r="F144" s="58">
        <v>70.4</v>
      </c>
      <c r="G144" s="59">
        <v>10422.34</v>
      </c>
      <c r="H144" s="51"/>
      <c r="I144" s="53">
        <v>2</v>
      </c>
      <c r="J144" s="54">
        <v>0.5</v>
      </c>
      <c r="K144" s="60" t="s">
        <v>54</v>
      </c>
      <c r="L144" s="61">
        <v>0.5</v>
      </c>
      <c r="M144" s="60" t="s">
        <v>54</v>
      </c>
      <c r="N144" s="56">
        <v>3</v>
      </c>
      <c r="O144" s="57">
        <f>(J144+L144)*N144</f>
        <v>3</v>
      </c>
      <c r="P144" s="58">
        <v>100.7</v>
      </c>
      <c r="Q144" s="59">
        <v>13781.6</v>
      </c>
    </row>
    <row r="145" spans="1:17" ht="12.75">
      <c r="A145" s="53">
        <v>9</v>
      </c>
      <c r="B145" s="54">
        <v>0.6000000000000001</v>
      </c>
      <c r="C145" s="55" t="s">
        <v>54</v>
      </c>
      <c r="D145" s="56">
        <v>3</v>
      </c>
      <c r="E145" s="57">
        <f t="shared" si="6"/>
        <v>1.8000000000000003</v>
      </c>
      <c r="F145" s="58">
        <v>65.1</v>
      </c>
      <c r="G145" s="59">
        <v>10163.93</v>
      </c>
      <c r="H145" s="51"/>
      <c r="I145" s="51"/>
      <c r="J145" s="51"/>
      <c r="K145" s="65"/>
      <c r="L145" s="51"/>
      <c r="M145" s="65"/>
      <c r="N145" s="51"/>
      <c r="O145" s="51"/>
      <c r="P145" s="66"/>
      <c r="Q145" s="51"/>
    </row>
    <row r="146" spans="1:17" ht="12.75">
      <c r="A146" s="53">
        <v>10</v>
      </c>
      <c r="B146" s="54">
        <v>0.55</v>
      </c>
      <c r="C146" s="55" t="s">
        <v>54</v>
      </c>
      <c r="D146" s="56">
        <v>3</v>
      </c>
      <c r="E146" s="57">
        <f t="shared" si="6"/>
        <v>1.6500000000000001</v>
      </c>
      <c r="F146" s="58">
        <v>61.2</v>
      </c>
      <c r="G146" s="59">
        <v>9819.39</v>
      </c>
      <c r="H146" s="51"/>
      <c r="I146" s="51"/>
      <c r="J146" s="51"/>
      <c r="K146" s="65"/>
      <c r="L146" s="51"/>
      <c r="M146" s="65"/>
      <c r="N146" s="51"/>
      <c r="O146" s="51"/>
      <c r="P146" s="66"/>
      <c r="Q146" s="51"/>
    </row>
    <row r="147" spans="1:17" ht="12.75" customHeight="1">
      <c r="A147" s="53">
        <v>11</v>
      </c>
      <c r="B147" s="54">
        <v>0.5</v>
      </c>
      <c r="C147" s="55" t="s">
        <v>54</v>
      </c>
      <c r="D147" s="56">
        <v>3</v>
      </c>
      <c r="E147" s="57">
        <f t="shared" si="6"/>
        <v>1.5</v>
      </c>
      <c r="F147" s="58">
        <v>57.4</v>
      </c>
      <c r="G147" s="59">
        <v>9474.85</v>
      </c>
      <c r="H147" s="51"/>
      <c r="I147" s="204" t="s">
        <v>94</v>
      </c>
      <c r="J147" s="204"/>
      <c r="K147" s="204"/>
      <c r="L147" s="204"/>
      <c r="M147" s="204"/>
      <c r="N147" s="204"/>
      <c r="O147" s="204"/>
      <c r="P147" s="204"/>
      <c r="Q147" s="204"/>
    </row>
    <row r="148" spans="1:17" ht="12.75" customHeight="1">
      <c r="A148" s="53">
        <v>12</v>
      </c>
      <c r="B148" s="54">
        <v>0.45</v>
      </c>
      <c r="C148" s="55" t="s">
        <v>54</v>
      </c>
      <c r="D148" s="56">
        <v>3</v>
      </c>
      <c r="E148" s="57">
        <f t="shared" si="6"/>
        <v>1.35</v>
      </c>
      <c r="F148" s="58">
        <v>53.5</v>
      </c>
      <c r="G148" s="59">
        <v>9216.45</v>
      </c>
      <c r="H148" s="51"/>
      <c r="I148" s="205" t="s">
        <v>3</v>
      </c>
      <c r="J148" s="206" t="s">
        <v>52</v>
      </c>
      <c r="K148" s="206"/>
      <c r="L148" s="206"/>
      <c r="M148" s="206"/>
      <c r="N148" s="206"/>
      <c r="O148" s="206" t="s">
        <v>90</v>
      </c>
      <c r="P148" s="202" t="s">
        <v>91</v>
      </c>
      <c r="Q148" s="203" t="s">
        <v>92</v>
      </c>
    </row>
    <row r="149" spans="1:17" ht="12.75">
      <c r="A149" s="53">
        <v>13</v>
      </c>
      <c r="B149" s="54">
        <v>0.4</v>
      </c>
      <c r="C149" s="55" t="s">
        <v>54</v>
      </c>
      <c r="D149" s="56">
        <v>3</v>
      </c>
      <c r="E149" s="57">
        <f t="shared" si="6"/>
        <v>1.2000000000000002</v>
      </c>
      <c r="F149" s="58">
        <v>49.6</v>
      </c>
      <c r="G149" s="59">
        <v>8958.04</v>
      </c>
      <c r="H149" s="51"/>
      <c r="I149" s="205"/>
      <c r="J149" s="206"/>
      <c r="K149" s="206"/>
      <c r="L149" s="206"/>
      <c r="M149" s="206"/>
      <c r="N149" s="206"/>
      <c r="O149" s="206"/>
      <c r="P149" s="202"/>
      <c r="Q149" s="203"/>
    </row>
    <row r="150" spans="1:17" ht="12.75">
      <c r="A150" s="53">
        <v>14</v>
      </c>
      <c r="B150" s="54">
        <v>0.30000000000000004</v>
      </c>
      <c r="C150" s="55" t="s">
        <v>54</v>
      </c>
      <c r="D150" s="56">
        <v>3</v>
      </c>
      <c r="E150" s="57">
        <f t="shared" si="6"/>
        <v>0.9000000000000001</v>
      </c>
      <c r="F150" s="58">
        <v>41.9</v>
      </c>
      <c r="G150" s="59">
        <v>7752.15</v>
      </c>
      <c r="H150" s="51"/>
      <c r="I150" s="53">
        <v>1</v>
      </c>
      <c r="J150" s="54">
        <v>0.5</v>
      </c>
      <c r="K150" s="60" t="s">
        <v>54</v>
      </c>
      <c r="L150" s="61">
        <v>0.5</v>
      </c>
      <c r="M150" s="60" t="s">
        <v>54</v>
      </c>
      <c r="N150" s="56">
        <v>3</v>
      </c>
      <c r="O150" s="57">
        <f>(J150+L150)*N150</f>
        <v>3</v>
      </c>
      <c r="P150" s="58">
        <v>87.2</v>
      </c>
      <c r="Q150" s="59">
        <v>14031.15</v>
      </c>
    </row>
    <row r="151" spans="1:17" ht="12.75">
      <c r="A151" s="53">
        <v>15</v>
      </c>
      <c r="B151" s="54">
        <v>0.25</v>
      </c>
      <c r="C151" s="55" t="s">
        <v>54</v>
      </c>
      <c r="D151" s="56">
        <v>3</v>
      </c>
      <c r="E151" s="57">
        <f t="shared" si="6"/>
        <v>0.75</v>
      </c>
      <c r="F151" s="58">
        <v>38.1</v>
      </c>
      <c r="G151" s="59">
        <v>7579.88</v>
      </c>
      <c r="H151" s="51"/>
      <c r="I151" s="53">
        <v>2</v>
      </c>
      <c r="J151" s="62">
        <v>0.30000000000000004</v>
      </c>
      <c r="K151" s="63" t="s">
        <v>54</v>
      </c>
      <c r="L151" s="64">
        <v>0.30000000000000004</v>
      </c>
      <c r="M151" s="63" t="s">
        <v>54</v>
      </c>
      <c r="N151" s="56">
        <v>3</v>
      </c>
      <c r="O151" s="57">
        <f>(J151+L151)*N151</f>
        <v>1.8000000000000003</v>
      </c>
      <c r="P151" s="58">
        <v>57.7</v>
      </c>
      <c r="Q151" s="59">
        <v>10626</v>
      </c>
    </row>
    <row r="152" spans="1:17" ht="12.75">
      <c r="A152" s="51"/>
      <c r="B152" s="51"/>
      <c r="C152" s="51"/>
      <c r="D152" s="51"/>
      <c r="E152" s="51"/>
      <c r="F152" s="66"/>
      <c r="G152" s="51"/>
      <c r="H152" s="51"/>
      <c r="I152" s="51"/>
      <c r="J152" s="51"/>
      <c r="K152" s="65"/>
      <c r="L152" s="51"/>
      <c r="M152" s="65"/>
      <c r="N152" s="51"/>
      <c r="O152" s="51"/>
      <c r="P152" s="66"/>
      <c r="Q152" s="51"/>
    </row>
    <row r="153" spans="1:17" ht="12.75" customHeight="1">
      <c r="A153" s="204" t="s">
        <v>95</v>
      </c>
      <c r="B153" s="204"/>
      <c r="C153" s="204"/>
      <c r="D153" s="204"/>
      <c r="E153" s="204"/>
      <c r="F153" s="204"/>
      <c r="G153" s="204"/>
      <c r="H153" s="51"/>
      <c r="I153" s="204" t="s">
        <v>96</v>
      </c>
      <c r="J153" s="204"/>
      <c r="K153" s="204"/>
      <c r="L153" s="204"/>
      <c r="M153" s="204"/>
      <c r="N153" s="204"/>
      <c r="O153" s="204"/>
      <c r="P153" s="204"/>
      <c r="Q153" s="204"/>
    </row>
    <row r="154" spans="1:17" ht="12.75" customHeight="1">
      <c r="A154" s="205" t="s">
        <v>3</v>
      </c>
      <c r="B154" s="206" t="s">
        <v>52</v>
      </c>
      <c r="C154" s="206"/>
      <c r="D154" s="206"/>
      <c r="E154" s="206" t="s">
        <v>90</v>
      </c>
      <c r="F154" s="202" t="s">
        <v>91</v>
      </c>
      <c r="G154" s="203" t="s">
        <v>92</v>
      </c>
      <c r="H154" s="51"/>
      <c r="I154" s="205" t="s">
        <v>3</v>
      </c>
      <c r="J154" s="206" t="s">
        <v>52</v>
      </c>
      <c r="K154" s="206"/>
      <c r="L154" s="206"/>
      <c r="M154" s="206"/>
      <c r="N154" s="206"/>
      <c r="O154" s="206" t="s">
        <v>90</v>
      </c>
      <c r="P154" s="202" t="s">
        <v>91</v>
      </c>
      <c r="Q154" s="203" t="s">
        <v>92</v>
      </c>
    </row>
    <row r="155" spans="1:17" ht="12.75">
      <c r="A155" s="205"/>
      <c r="B155" s="206"/>
      <c r="C155" s="206"/>
      <c r="D155" s="206"/>
      <c r="E155" s="206"/>
      <c r="F155" s="202"/>
      <c r="G155" s="203"/>
      <c r="H155" s="51"/>
      <c r="I155" s="205"/>
      <c r="J155" s="206"/>
      <c r="K155" s="206"/>
      <c r="L155" s="206"/>
      <c r="M155" s="206"/>
      <c r="N155" s="206"/>
      <c r="O155" s="206"/>
      <c r="P155" s="202"/>
      <c r="Q155" s="203"/>
    </row>
    <row r="156" spans="1:17" ht="14.25">
      <c r="A156" s="53">
        <v>1</v>
      </c>
      <c r="B156" s="54">
        <v>1.2</v>
      </c>
      <c r="C156" s="55" t="s">
        <v>54</v>
      </c>
      <c r="D156" s="56">
        <v>3</v>
      </c>
      <c r="E156" s="57">
        <f>B156*D156</f>
        <v>3.5999999999999996</v>
      </c>
      <c r="F156" s="58">
        <v>125.3</v>
      </c>
      <c r="G156" s="59">
        <v>16546</v>
      </c>
      <c r="H156" s="51"/>
      <c r="I156" s="67">
        <v>1</v>
      </c>
      <c r="J156" s="199">
        <v>3</v>
      </c>
      <c r="K156" s="199"/>
      <c r="L156" s="199"/>
      <c r="M156" s="199"/>
      <c r="N156" s="199"/>
      <c r="O156" s="68" t="s">
        <v>75</v>
      </c>
      <c r="P156" s="58" t="s">
        <v>97</v>
      </c>
      <c r="Q156" s="59">
        <v>3445.4</v>
      </c>
    </row>
    <row r="157" spans="1:17" ht="12.75">
      <c r="A157" s="53">
        <v>2</v>
      </c>
      <c r="B157" s="54">
        <v>0.8</v>
      </c>
      <c r="C157" s="55" t="s">
        <v>54</v>
      </c>
      <c r="D157" s="56">
        <v>3</v>
      </c>
      <c r="E157" s="57">
        <f>B157*D157</f>
        <v>2.4000000000000004</v>
      </c>
      <c r="F157" s="58">
        <v>89.8</v>
      </c>
      <c r="G157" s="59">
        <v>13487</v>
      </c>
      <c r="H157" s="51"/>
      <c r="I157" s="51"/>
      <c r="J157" s="51"/>
      <c r="K157" s="65"/>
      <c r="L157" s="51"/>
      <c r="M157" s="65"/>
      <c r="N157" s="51"/>
      <c r="O157" s="51"/>
      <c r="P157" s="66"/>
      <c r="Q157" s="51"/>
    </row>
    <row r="158" spans="1:17" ht="12.75">
      <c r="A158" s="51"/>
      <c r="B158" s="69"/>
      <c r="C158" s="70"/>
      <c r="D158" s="70"/>
      <c r="E158" s="69"/>
      <c r="F158" s="66"/>
      <c r="G158" s="71"/>
      <c r="H158" s="51"/>
      <c r="I158" s="51"/>
      <c r="J158" s="51"/>
      <c r="K158" s="65"/>
      <c r="L158" s="51"/>
      <c r="M158" s="65"/>
      <c r="N158" s="49"/>
      <c r="O158" s="49"/>
      <c r="P158" s="50"/>
      <c r="Q158" s="49"/>
    </row>
    <row r="159" spans="1:17" ht="14.25">
      <c r="A159" s="201"/>
      <c r="B159" s="201"/>
      <c r="C159" s="201"/>
      <c r="D159" s="201"/>
      <c r="E159" s="201"/>
      <c r="F159" s="201"/>
      <c r="G159" s="201"/>
      <c r="H159" s="201"/>
      <c r="I159" s="201"/>
      <c r="J159" s="201"/>
      <c r="K159" s="201"/>
      <c r="L159" s="201"/>
      <c r="M159" s="201"/>
      <c r="N159" s="201"/>
      <c r="O159" s="201"/>
      <c r="P159" s="201"/>
      <c r="Q159" s="201"/>
    </row>
    <row r="160" spans="1:17" ht="12.75" customHeight="1">
      <c r="A160" s="201" t="s">
        <v>98</v>
      </c>
      <c r="B160" s="201"/>
      <c r="C160" s="201"/>
      <c r="D160" s="201"/>
      <c r="E160" s="201"/>
      <c r="F160" s="201"/>
      <c r="G160" s="201"/>
      <c r="H160" s="201"/>
      <c r="I160" s="201"/>
      <c r="J160" s="201"/>
      <c r="K160" s="201"/>
      <c r="L160" s="201"/>
      <c r="M160" s="201"/>
      <c r="N160" s="201"/>
      <c r="O160" s="201"/>
      <c r="P160" s="201"/>
      <c r="Q160" s="201"/>
    </row>
    <row r="162" spans="1:17" ht="12.75" customHeight="1">
      <c r="A162" s="173" t="s">
        <v>99</v>
      </c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49"/>
      <c r="O162" s="49"/>
      <c r="P162" s="50"/>
      <c r="Q162" s="49"/>
    </row>
    <row r="163" spans="1:17" ht="12.75">
      <c r="A163" s="49"/>
      <c r="B163" s="49"/>
      <c r="C163" s="49"/>
      <c r="D163" s="49"/>
      <c r="E163" s="49"/>
      <c r="F163" s="50"/>
      <c r="G163" s="49"/>
      <c r="H163" s="51"/>
      <c r="I163" s="49"/>
      <c r="J163" s="49"/>
      <c r="K163" s="72"/>
      <c r="L163" s="49"/>
      <c r="M163" s="72"/>
      <c r="N163" s="49"/>
      <c r="O163" s="49"/>
      <c r="P163" s="50"/>
      <c r="Q163" s="49"/>
    </row>
    <row r="164" spans="1:17" ht="12.75" customHeight="1">
      <c r="A164" s="200" t="s">
        <v>88</v>
      </c>
      <c r="B164" s="200"/>
      <c r="C164" s="200"/>
      <c r="D164" s="200"/>
      <c r="E164" s="200"/>
      <c r="F164" s="200"/>
      <c r="G164" s="200"/>
      <c r="H164" s="51"/>
      <c r="I164" s="200" t="s">
        <v>89</v>
      </c>
      <c r="J164" s="200"/>
      <c r="K164" s="200"/>
      <c r="L164" s="200"/>
      <c r="M164" s="200"/>
      <c r="N164" s="200"/>
      <c r="O164" s="200"/>
      <c r="P164" s="200"/>
      <c r="Q164" s="200"/>
    </row>
    <row r="165" spans="1:17" ht="12.75" customHeight="1">
      <c r="A165" s="145" t="s">
        <v>3</v>
      </c>
      <c r="B165" s="146" t="s">
        <v>52</v>
      </c>
      <c r="C165" s="146"/>
      <c r="D165" s="146"/>
      <c r="E165" s="146" t="s">
        <v>90</v>
      </c>
      <c r="F165" s="198" t="s">
        <v>91</v>
      </c>
      <c r="G165" s="147" t="s">
        <v>92</v>
      </c>
      <c r="H165" s="51"/>
      <c r="I165" s="145" t="s">
        <v>3</v>
      </c>
      <c r="J165" s="146" t="s">
        <v>52</v>
      </c>
      <c r="K165" s="146"/>
      <c r="L165" s="146"/>
      <c r="M165" s="146"/>
      <c r="N165" s="146"/>
      <c r="O165" s="146" t="s">
        <v>90</v>
      </c>
      <c r="P165" s="198" t="s">
        <v>91</v>
      </c>
      <c r="Q165" s="147" t="s">
        <v>92</v>
      </c>
    </row>
    <row r="166" spans="1:17" ht="12.75">
      <c r="A166" s="145"/>
      <c r="B166" s="146"/>
      <c r="C166" s="146"/>
      <c r="D166" s="146"/>
      <c r="E166" s="146"/>
      <c r="F166" s="198"/>
      <c r="G166" s="147"/>
      <c r="H166" s="51"/>
      <c r="I166" s="145"/>
      <c r="J166" s="146"/>
      <c r="K166" s="146"/>
      <c r="L166" s="146"/>
      <c r="M166" s="146"/>
      <c r="N166" s="146"/>
      <c r="O166" s="146"/>
      <c r="P166" s="198"/>
      <c r="Q166" s="147"/>
    </row>
    <row r="167" spans="1:17" ht="12.75">
      <c r="A167" s="73">
        <v>1</v>
      </c>
      <c r="B167" s="54">
        <v>1.2</v>
      </c>
      <c r="C167" s="55" t="s">
        <v>54</v>
      </c>
      <c r="D167" s="56">
        <v>3.3</v>
      </c>
      <c r="E167" s="57">
        <f aca="true" t="shared" si="7" ref="E167:E181">B167*D167</f>
        <v>3.9599999999999995</v>
      </c>
      <c r="F167" s="74">
        <v>125</v>
      </c>
      <c r="G167" s="75">
        <v>14970.26</v>
      </c>
      <c r="H167" s="51"/>
      <c r="I167" s="73">
        <v>1</v>
      </c>
      <c r="J167" s="54">
        <v>0.5</v>
      </c>
      <c r="K167" s="60" t="s">
        <v>54</v>
      </c>
      <c r="L167" s="61">
        <v>0.5</v>
      </c>
      <c r="M167" s="60" t="s">
        <v>54</v>
      </c>
      <c r="N167" s="56">
        <v>3.3</v>
      </c>
      <c r="O167" s="57">
        <f>(J167+L167)*N167</f>
        <v>3.3</v>
      </c>
      <c r="P167" s="74">
        <v>100.4</v>
      </c>
      <c r="Q167" s="75">
        <v>13557.84</v>
      </c>
    </row>
    <row r="168" spans="1:17" ht="12.75">
      <c r="A168" s="73">
        <v>2</v>
      </c>
      <c r="B168" s="54">
        <v>1.1</v>
      </c>
      <c r="C168" s="55" t="s">
        <v>54</v>
      </c>
      <c r="D168" s="56">
        <v>3.3</v>
      </c>
      <c r="E168" s="57">
        <f t="shared" si="7"/>
        <v>3.63</v>
      </c>
      <c r="F168" s="74">
        <v>116.6</v>
      </c>
      <c r="G168" s="75">
        <v>14022.78</v>
      </c>
      <c r="H168" s="51"/>
      <c r="I168" s="73">
        <v>2</v>
      </c>
      <c r="J168" s="62">
        <v>0.30000000000000004</v>
      </c>
      <c r="K168" s="63" t="s">
        <v>54</v>
      </c>
      <c r="L168" s="64">
        <v>0.30000000000000004</v>
      </c>
      <c r="M168" s="63" t="s">
        <v>54</v>
      </c>
      <c r="N168" s="56">
        <v>3.3</v>
      </c>
      <c r="O168" s="57">
        <f>(J168+L168)*N168</f>
        <v>1.9800000000000002</v>
      </c>
      <c r="P168" s="74">
        <v>66.5</v>
      </c>
      <c r="Q168" s="75">
        <v>12136.66</v>
      </c>
    </row>
    <row r="169" spans="1:17" ht="12.75">
      <c r="A169" s="73">
        <v>3</v>
      </c>
      <c r="B169" s="54">
        <v>1</v>
      </c>
      <c r="C169" s="55" t="s">
        <v>54</v>
      </c>
      <c r="D169" s="56">
        <v>3.3</v>
      </c>
      <c r="E169" s="57">
        <f t="shared" si="7"/>
        <v>3.3</v>
      </c>
      <c r="F169" s="74">
        <v>108.1</v>
      </c>
      <c r="G169" s="75">
        <v>13643.78</v>
      </c>
      <c r="H169" s="51"/>
      <c r="I169" s="49"/>
      <c r="J169" s="49"/>
      <c r="K169" s="72"/>
      <c r="L169" s="49"/>
      <c r="M169" s="72"/>
      <c r="N169" s="49"/>
      <c r="O169" s="49"/>
      <c r="P169" s="50"/>
      <c r="Q169" s="49"/>
    </row>
    <row r="170" spans="1:17" ht="12.75" customHeight="1">
      <c r="A170" s="73">
        <v>4</v>
      </c>
      <c r="B170" s="54">
        <v>0.9</v>
      </c>
      <c r="C170" s="55" t="s">
        <v>54</v>
      </c>
      <c r="D170" s="56">
        <v>3.3</v>
      </c>
      <c r="E170" s="57">
        <f t="shared" si="7"/>
        <v>2.9699999999999998</v>
      </c>
      <c r="F170" s="74">
        <v>98.2</v>
      </c>
      <c r="G170" s="75">
        <v>13075.29</v>
      </c>
      <c r="H170" s="51"/>
      <c r="I170" s="200" t="s">
        <v>93</v>
      </c>
      <c r="J170" s="200"/>
      <c r="K170" s="200"/>
      <c r="L170" s="200"/>
      <c r="M170" s="200"/>
      <c r="N170" s="200"/>
      <c r="O170" s="200"/>
      <c r="P170" s="200"/>
      <c r="Q170" s="200"/>
    </row>
    <row r="171" spans="1:17" ht="12.75" customHeight="1">
      <c r="A171" s="73">
        <v>5</v>
      </c>
      <c r="B171" s="54">
        <v>0.8</v>
      </c>
      <c r="C171" s="55" t="s">
        <v>54</v>
      </c>
      <c r="D171" s="56">
        <v>3.3</v>
      </c>
      <c r="E171" s="57">
        <f t="shared" si="7"/>
        <v>2.64</v>
      </c>
      <c r="F171" s="74">
        <v>89.7</v>
      </c>
      <c r="G171" s="75">
        <v>12506.8</v>
      </c>
      <c r="H171" s="51"/>
      <c r="I171" s="145" t="s">
        <v>3</v>
      </c>
      <c r="J171" s="146" t="s">
        <v>52</v>
      </c>
      <c r="K171" s="146"/>
      <c r="L171" s="146"/>
      <c r="M171" s="146"/>
      <c r="N171" s="146"/>
      <c r="O171" s="146" t="s">
        <v>90</v>
      </c>
      <c r="P171" s="198" t="s">
        <v>91</v>
      </c>
      <c r="Q171" s="147" t="s">
        <v>92</v>
      </c>
    </row>
    <row r="172" spans="1:17" ht="12.75">
      <c r="A172" s="73">
        <v>6</v>
      </c>
      <c r="B172" s="54">
        <v>0.75</v>
      </c>
      <c r="C172" s="55" t="s">
        <v>54</v>
      </c>
      <c r="D172" s="56">
        <v>3.3</v>
      </c>
      <c r="E172" s="57">
        <f t="shared" si="7"/>
        <v>2.4749999999999996</v>
      </c>
      <c r="F172" s="74">
        <v>85.5</v>
      </c>
      <c r="G172" s="75">
        <v>12317.31</v>
      </c>
      <c r="H172" s="51"/>
      <c r="I172" s="145"/>
      <c r="J172" s="146"/>
      <c r="K172" s="146"/>
      <c r="L172" s="146"/>
      <c r="M172" s="146"/>
      <c r="N172" s="146"/>
      <c r="O172" s="146"/>
      <c r="P172" s="198"/>
      <c r="Q172" s="147"/>
    </row>
    <row r="173" spans="1:17" ht="12.75">
      <c r="A173" s="73">
        <v>7</v>
      </c>
      <c r="B173" s="54">
        <v>0.7</v>
      </c>
      <c r="C173" s="55" t="s">
        <v>54</v>
      </c>
      <c r="D173" s="56">
        <v>3.3</v>
      </c>
      <c r="E173" s="57">
        <f t="shared" si="7"/>
        <v>2.3099999999999996</v>
      </c>
      <c r="F173" s="74">
        <v>81.3</v>
      </c>
      <c r="G173" s="75">
        <v>11748.81</v>
      </c>
      <c r="H173" s="51"/>
      <c r="I173" s="73">
        <v>1</v>
      </c>
      <c r="J173" s="54">
        <v>0.6000000000000001</v>
      </c>
      <c r="K173" s="60" t="s">
        <v>54</v>
      </c>
      <c r="L173" s="61">
        <v>0.6000000000000001</v>
      </c>
      <c r="M173" s="60" t="s">
        <v>54</v>
      </c>
      <c r="N173" s="56">
        <v>3.3</v>
      </c>
      <c r="O173" s="57">
        <f>(J173+L173)*N173</f>
        <v>3.9600000000000004</v>
      </c>
      <c r="P173" s="74">
        <v>127.3</v>
      </c>
      <c r="Q173" s="75">
        <v>18191.71</v>
      </c>
    </row>
    <row r="174" spans="1:17" ht="12.75">
      <c r="A174" s="73">
        <v>8</v>
      </c>
      <c r="B174" s="54">
        <v>0.65</v>
      </c>
      <c r="C174" s="55" t="s">
        <v>54</v>
      </c>
      <c r="D174" s="56">
        <v>3.3</v>
      </c>
      <c r="E174" s="57">
        <f t="shared" si="7"/>
        <v>2.145</v>
      </c>
      <c r="F174" s="74">
        <v>77.1</v>
      </c>
      <c r="G174" s="75">
        <v>11464.57</v>
      </c>
      <c r="H174" s="51"/>
      <c r="I174" s="73">
        <v>2</v>
      </c>
      <c r="J174" s="54">
        <v>0.5</v>
      </c>
      <c r="K174" s="60" t="s">
        <v>54</v>
      </c>
      <c r="L174" s="61">
        <v>0.5</v>
      </c>
      <c r="M174" s="60" t="s">
        <v>54</v>
      </c>
      <c r="N174" s="56">
        <v>3.3</v>
      </c>
      <c r="O174" s="57">
        <f>(J174+L174)*N174</f>
        <v>3.3</v>
      </c>
      <c r="P174" s="74">
        <v>110.3</v>
      </c>
      <c r="Q174" s="75">
        <v>15159.76</v>
      </c>
    </row>
    <row r="175" spans="1:17" ht="12.75">
      <c r="A175" s="73">
        <v>9</v>
      </c>
      <c r="B175" s="54">
        <v>0.6000000000000001</v>
      </c>
      <c r="C175" s="55" t="s">
        <v>54</v>
      </c>
      <c r="D175" s="56">
        <v>3.3</v>
      </c>
      <c r="E175" s="57">
        <f t="shared" si="7"/>
        <v>1.9800000000000002</v>
      </c>
      <c r="F175" s="74">
        <v>71.4</v>
      </c>
      <c r="G175" s="75">
        <v>11180.32</v>
      </c>
      <c r="H175" s="51"/>
      <c r="I175" s="49"/>
      <c r="J175" s="49"/>
      <c r="K175" s="72"/>
      <c r="L175" s="49"/>
      <c r="M175" s="72"/>
      <c r="N175" s="49"/>
      <c r="O175" s="49"/>
      <c r="P175" s="50"/>
      <c r="Q175" s="49"/>
    </row>
    <row r="176" spans="1:17" ht="12.75">
      <c r="A176" s="73">
        <v>10</v>
      </c>
      <c r="B176" s="54">
        <v>0.55</v>
      </c>
      <c r="C176" s="55" t="s">
        <v>54</v>
      </c>
      <c r="D176" s="56">
        <v>3.3</v>
      </c>
      <c r="E176" s="57">
        <f t="shared" si="7"/>
        <v>1.815</v>
      </c>
      <c r="F176" s="74">
        <v>67.1</v>
      </c>
      <c r="G176" s="75">
        <v>10801.33</v>
      </c>
      <c r="H176" s="51"/>
      <c r="I176" s="49"/>
      <c r="J176" s="49"/>
      <c r="K176" s="72"/>
      <c r="L176" s="49"/>
      <c r="M176" s="72"/>
      <c r="N176" s="49"/>
      <c r="O176" s="49"/>
      <c r="P176" s="50"/>
      <c r="Q176" s="49"/>
    </row>
    <row r="177" spans="1:17" ht="12.75" customHeight="1">
      <c r="A177" s="73">
        <v>11</v>
      </c>
      <c r="B177" s="54">
        <v>0.5</v>
      </c>
      <c r="C177" s="55" t="s">
        <v>54</v>
      </c>
      <c r="D177" s="56">
        <v>3.3</v>
      </c>
      <c r="E177" s="57">
        <f t="shared" si="7"/>
        <v>1.65</v>
      </c>
      <c r="F177" s="74">
        <v>62.9</v>
      </c>
      <c r="G177" s="75">
        <v>10422.34</v>
      </c>
      <c r="H177" s="51"/>
      <c r="I177" s="200" t="s">
        <v>94</v>
      </c>
      <c r="J177" s="200"/>
      <c r="K177" s="200"/>
      <c r="L177" s="200"/>
      <c r="M177" s="200"/>
      <c r="N177" s="200"/>
      <c r="O177" s="200"/>
      <c r="P177" s="200"/>
      <c r="Q177" s="200"/>
    </row>
    <row r="178" spans="1:17" ht="12.75" customHeight="1">
      <c r="A178" s="73">
        <v>12</v>
      </c>
      <c r="B178" s="54">
        <v>0.45</v>
      </c>
      <c r="C178" s="55" t="s">
        <v>54</v>
      </c>
      <c r="D178" s="56">
        <v>3.3</v>
      </c>
      <c r="E178" s="57">
        <f t="shared" si="7"/>
        <v>1.4849999999999999</v>
      </c>
      <c r="F178" s="74">
        <v>58.7</v>
      </c>
      <c r="G178" s="75">
        <v>10138.1</v>
      </c>
      <c r="H178" s="51"/>
      <c r="I178" s="145" t="s">
        <v>3</v>
      </c>
      <c r="J178" s="146" t="s">
        <v>52</v>
      </c>
      <c r="K178" s="146"/>
      <c r="L178" s="146"/>
      <c r="M178" s="146"/>
      <c r="N178" s="146"/>
      <c r="O178" s="146" t="s">
        <v>90</v>
      </c>
      <c r="P178" s="198" t="s">
        <v>91</v>
      </c>
      <c r="Q178" s="147" t="s">
        <v>92</v>
      </c>
    </row>
    <row r="179" spans="1:17" ht="12.75">
      <c r="A179" s="73">
        <v>13</v>
      </c>
      <c r="B179" s="54">
        <v>0.4</v>
      </c>
      <c r="C179" s="55" t="s">
        <v>54</v>
      </c>
      <c r="D179" s="56">
        <v>3.3</v>
      </c>
      <c r="E179" s="57">
        <f t="shared" si="7"/>
        <v>1.32</v>
      </c>
      <c r="F179" s="74">
        <v>54.5</v>
      </c>
      <c r="G179" s="75">
        <v>9853.84</v>
      </c>
      <c r="H179" s="51"/>
      <c r="I179" s="145"/>
      <c r="J179" s="146"/>
      <c r="K179" s="146"/>
      <c r="L179" s="146"/>
      <c r="M179" s="146"/>
      <c r="N179" s="146"/>
      <c r="O179" s="146"/>
      <c r="P179" s="198"/>
      <c r="Q179" s="147"/>
    </row>
    <row r="180" spans="1:17" ht="12.75">
      <c r="A180" s="73">
        <v>14</v>
      </c>
      <c r="B180" s="54">
        <v>0.30000000000000004</v>
      </c>
      <c r="C180" s="55" t="s">
        <v>54</v>
      </c>
      <c r="D180" s="56">
        <v>3.3</v>
      </c>
      <c r="E180" s="57">
        <f t="shared" si="7"/>
        <v>0.9900000000000001</v>
      </c>
      <c r="F180" s="74">
        <v>46</v>
      </c>
      <c r="G180" s="75">
        <v>8527.37</v>
      </c>
      <c r="H180" s="51"/>
      <c r="I180" s="73">
        <v>1</v>
      </c>
      <c r="J180" s="54">
        <v>0.5</v>
      </c>
      <c r="K180" s="60" t="s">
        <v>54</v>
      </c>
      <c r="L180" s="61">
        <v>0.5</v>
      </c>
      <c r="M180" s="60" t="s">
        <v>54</v>
      </c>
      <c r="N180" s="56">
        <v>3.3</v>
      </c>
      <c r="O180" s="57">
        <f>(J180+L180)*N180</f>
        <v>3.3</v>
      </c>
      <c r="P180" s="74">
        <v>95.6</v>
      </c>
      <c r="Q180" s="75">
        <v>15434.27</v>
      </c>
    </row>
    <row r="181" spans="1:17" ht="12.75">
      <c r="A181" s="73">
        <v>15</v>
      </c>
      <c r="B181" s="54">
        <v>0.25</v>
      </c>
      <c r="C181" s="55" t="s">
        <v>54</v>
      </c>
      <c r="D181" s="56">
        <v>3.3</v>
      </c>
      <c r="E181" s="57">
        <f t="shared" si="7"/>
        <v>0.825</v>
      </c>
      <c r="F181" s="74">
        <v>41.8</v>
      </c>
      <c r="G181" s="75">
        <v>8337.87</v>
      </c>
      <c r="H181" s="51"/>
      <c r="I181" s="73">
        <v>2</v>
      </c>
      <c r="J181" s="62">
        <v>0.30000000000000004</v>
      </c>
      <c r="K181" s="63" t="s">
        <v>54</v>
      </c>
      <c r="L181" s="64">
        <v>0.30000000000000004</v>
      </c>
      <c r="M181" s="63" t="s">
        <v>54</v>
      </c>
      <c r="N181" s="56">
        <v>3.3</v>
      </c>
      <c r="O181" s="57">
        <f>(J181+L181)*N181</f>
        <v>1.9800000000000002</v>
      </c>
      <c r="P181" s="74">
        <v>63.4</v>
      </c>
      <c r="Q181" s="75">
        <v>11688.6</v>
      </c>
    </row>
    <row r="182" spans="1:17" ht="12.75">
      <c r="A182" s="49"/>
      <c r="B182" s="49"/>
      <c r="C182" s="49"/>
      <c r="D182" s="49"/>
      <c r="E182" s="49"/>
      <c r="F182" s="50"/>
      <c r="G182" s="49"/>
      <c r="H182" s="51"/>
      <c r="I182" s="51"/>
      <c r="J182" s="51"/>
      <c r="K182" s="76"/>
      <c r="L182" s="51"/>
      <c r="M182" s="76"/>
      <c r="N182" s="49"/>
      <c r="O182" s="49"/>
      <c r="P182" s="50"/>
      <c r="Q182" s="49"/>
    </row>
    <row r="183" spans="1:17" ht="12.75" customHeight="1">
      <c r="A183" s="200" t="s">
        <v>95</v>
      </c>
      <c r="B183" s="200"/>
      <c r="C183" s="200"/>
      <c r="D183" s="200"/>
      <c r="E183" s="200"/>
      <c r="F183" s="200"/>
      <c r="G183" s="200"/>
      <c r="H183" s="51"/>
      <c r="I183" s="200" t="s">
        <v>96</v>
      </c>
      <c r="J183" s="200"/>
      <c r="K183" s="200"/>
      <c r="L183" s="200"/>
      <c r="M183" s="200"/>
      <c r="N183" s="200"/>
      <c r="O183" s="200"/>
      <c r="P183" s="200"/>
      <c r="Q183" s="200"/>
    </row>
    <row r="184" spans="1:17" ht="12.75" customHeight="1">
      <c r="A184" s="145" t="s">
        <v>3</v>
      </c>
      <c r="B184" s="146" t="s">
        <v>52</v>
      </c>
      <c r="C184" s="146"/>
      <c r="D184" s="146"/>
      <c r="E184" s="146" t="s">
        <v>90</v>
      </c>
      <c r="F184" s="198" t="s">
        <v>91</v>
      </c>
      <c r="G184" s="147" t="s">
        <v>92</v>
      </c>
      <c r="H184" s="51"/>
      <c r="I184" s="145" t="s">
        <v>3</v>
      </c>
      <c r="J184" s="146" t="s">
        <v>52</v>
      </c>
      <c r="K184" s="146"/>
      <c r="L184" s="146"/>
      <c r="M184" s="146"/>
      <c r="N184" s="146"/>
      <c r="O184" s="146" t="s">
        <v>90</v>
      </c>
      <c r="P184" s="198" t="s">
        <v>91</v>
      </c>
      <c r="Q184" s="147" t="s">
        <v>92</v>
      </c>
    </row>
    <row r="185" spans="1:17" ht="12.75">
      <c r="A185" s="145"/>
      <c r="B185" s="146"/>
      <c r="C185" s="146"/>
      <c r="D185" s="146"/>
      <c r="E185" s="146"/>
      <c r="F185" s="198"/>
      <c r="G185" s="147"/>
      <c r="H185" s="51"/>
      <c r="I185" s="145"/>
      <c r="J185" s="146"/>
      <c r="K185" s="146"/>
      <c r="L185" s="146"/>
      <c r="M185" s="146"/>
      <c r="N185" s="146"/>
      <c r="O185" s="146"/>
      <c r="P185" s="198"/>
      <c r="Q185" s="147"/>
    </row>
    <row r="186" spans="1:17" ht="14.25">
      <c r="A186" s="73">
        <v>1</v>
      </c>
      <c r="B186" s="54">
        <v>1.2</v>
      </c>
      <c r="C186" s="55" t="s">
        <v>54</v>
      </c>
      <c r="D186" s="56">
        <v>3.3</v>
      </c>
      <c r="E186" s="57">
        <f>B186*D186</f>
        <v>3.9599999999999995</v>
      </c>
      <c r="F186" s="74">
        <v>137</v>
      </c>
      <c r="G186" s="75">
        <v>18200.6</v>
      </c>
      <c r="H186" s="51"/>
      <c r="I186" s="67">
        <v>1</v>
      </c>
      <c r="J186" s="199">
        <v>3.3</v>
      </c>
      <c r="K186" s="199"/>
      <c r="L186" s="199"/>
      <c r="M186" s="199"/>
      <c r="N186" s="199"/>
      <c r="O186" s="68" t="s">
        <v>75</v>
      </c>
      <c r="P186" s="74">
        <v>16.5</v>
      </c>
      <c r="Q186" s="75">
        <v>3789.94</v>
      </c>
    </row>
    <row r="187" spans="1:17" ht="12.75">
      <c r="A187" s="73">
        <v>2</v>
      </c>
      <c r="B187" s="54">
        <v>0.8</v>
      </c>
      <c r="C187" s="55" t="s">
        <v>54</v>
      </c>
      <c r="D187" s="56">
        <v>3.3</v>
      </c>
      <c r="E187" s="57">
        <f>B187*D187</f>
        <v>2.64</v>
      </c>
      <c r="F187" s="74">
        <v>98.2</v>
      </c>
      <c r="G187" s="75">
        <v>14835.7</v>
      </c>
      <c r="H187" s="51"/>
      <c r="I187" s="51"/>
      <c r="J187" s="51"/>
      <c r="K187" s="76"/>
      <c r="L187" s="51"/>
      <c r="M187" s="76"/>
      <c r="N187" s="49"/>
      <c r="O187" s="49"/>
      <c r="P187" s="50"/>
      <c r="Q187" s="49"/>
    </row>
    <row r="188" spans="1:17" ht="12.75" hidden="1">
      <c r="A188" s="51"/>
      <c r="B188" s="69"/>
      <c r="C188" s="70"/>
      <c r="D188" s="70"/>
      <c r="E188" s="69"/>
      <c r="F188" s="66"/>
      <c r="G188" s="71"/>
      <c r="H188" s="51"/>
      <c r="I188" s="51"/>
      <c r="J188" s="51"/>
      <c r="K188" s="76"/>
      <c r="L188" s="51"/>
      <c r="M188" s="76"/>
      <c r="N188" s="49"/>
      <c r="O188" s="49"/>
      <c r="P188" s="50"/>
      <c r="Q188" s="49"/>
    </row>
    <row r="189" spans="1:17" ht="12.75" customHeight="1">
      <c r="A189" s="201" t="s">
        <v>98</v>
      </c>
      <c r="B189" s="201"/>
      <c r="C189" s="201"/>
      <c r="D189" s="201"/>
      <c r="E189" s="201"/>
      <c r="F189" s="201"/>
      <c r="G189" s="201"/>
      <c r="H189" s="201"/>
      <c r="I189" s="201"/>
      <c r="J189" s="201"/>
      <c r="K189" s="201"/>
      <c r="L189" s="201"/>
      <c r="M189" s="201"/>
      <c r="N189" s="201"/>
      <c r="O189" s="201"/>
      <c r="P189" s="201"/>
      <c r="Q189" s="201"/>
    </row>
    <row r="191" spans="1:24" ht="12.75" customHeight="1">
      <c r="A191" s="170" t="s">
        <v>100</v>
      </c>
      <c r="B191" s="170"/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70"/>
      <c r="U191" s="170"/>
      <c r="V191" s="170"/>
      <c r="W191" s="170"/>
      <c r="X191" s="170"/>
    </row>
    <row r="192" spans="1:24" ht="12.75">
      <c r="A192" s="170"/>
      <c r="B192" s="170"/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70"/>
      <c r="U192" s="170"/>
      <c r="V192" s="170"/>
      <c r="W192" s="170"/>
      <c r="X192" s="170"/>
    </row>
    <row r="193" spans="1:24" ht="12.75">
      <c r="A193" s="170"/>
      <c r="B193" s="170"/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70"/>
      <c r="U193" s="170"/>
      <c r="V193" s="170"/>
      <c r="W193" s="170"/>
      <c r="X193" s="170"/>
    </row>
    <row r="194" spans="1:17" ht="19.5">
      <c r="A194" s="46"/>
      <c r="B194" s="46"/>
      <c r="C194" s="46"/>
      <c r="D194" s="46"/>
      <c r="E194" s="46"/>
      <c r="F194" s="47"/>
      <c r="G194" s="46"/>
      <c r="H194" s="46"/>
      <c r="I194" s="46"/>
      <c r="J194" s="46"/>
      <c r="K194" s="48"/>
      <c r="L194" s="46"/>
      <c r="M194" s="48"/>
      <c r="N194" s="46"/>
      <c r="O194" s="46"/>
      <c r="P194" s="47"/>
      <c r="Q194" s="46"/>
    </row>
    <row r="195" spans="1:17" ht="12.75" customHeight="1">
      <c r="A195" s="173" t="s">
        <v>87</v>
      </c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49"/>
      <c r="O195" s="49"/>
      <c r="P195" s="50"/>
      <c r="Q195" s="49"/>
    </row>
    <row r="196" spans="1:17" ht="12.75">
      <c r="A196" s="49"/>
      <c r="B196" s="49"/>
      <c r="C196" s="49"/>
      <c r="D196" s="49"/>
      <c r="E196" s="49"/>
      <c r="F196" s="50"/>
      <c r="G196" s="49"/>
      <c r="H196" s="51"/>
      <c r="I196" s="49"/>
      <c r="J196" s="49"/>
      <c r="K196" s="72"/>
      <c r="L196" s="49"/>
      <c r="M196" s="72"/>
      <c r="N196" s="49"/>
      <c r="O196" s="49"/>
      <c r="P196" s="50"/>
      <c r="Q196" s="49"/>
    </row>
    <row r="197" spans="1:17" ht="12.75" customHeight="1">
      <c r="A197" s="200" t="s">
        <v>88</v>
      </c>
      <c r="B197" s="200"/>
      <c r="C197" s="200"/>
      <c r="D197" s="200"/>
      <c r="E197" s="200"/>
      <c r="F197" s="200"/>
      <c r="G197" s="200"/>
      <c r="H197" s="51"/>
      <c r="I197" s="200" t="s">
        <v>89</v>
      </c>
      <c r="J197" s="200"/>
      <c r="K197" s="200"/>
      <c r="L197" s="200"/>
      <c r="M197" s="200"/>
      <c r="N197" s="200"/>
      <c r="O197" s="200"/>
      <c r="P197" s="200"/>
      <c r="Q197" s="200"/>
    </row>
    <row r="198" spans="1:17" ht="12.75" customHeight="1">
      <c r="A198" s="145" t="s">
        <v>3</v>
      </c>
      <c r="B198" s="146" t="s">
        <v>52</v>
      </c>
      <c r="C198" s="146"/>
      <c r="D198" s="146"/>
      <c r="E198" s="146" t="s">
        <v>90</v>
      </c>
      <c r="F198" s="198" t="s">
        <v>91</v>
      </c>
      <c r="G198" s="147" t="s">
        <v>92</v>
      </c>
      <c r="H198" s="51"/>
      <c r="I198" s="145" t="s">
        <v>3</v>
      </c>
      <c r="J198" s="146" t="s">
        <v>52</v>
      </c>
      <c r="K198" s="146"/>
      <c r="L198" s="146"/>
      <c r="M198" s="146"/>
      <c r="N198" s="146"/>
      <c r="O198" s="146" t="s">
        <v>90</v>
      </c>
      <c r="P198" s="198" t="s">
        <v>91</v>
      </c>
      <c r="Q198" s="147" t="s">
        <v>92</v>
      </c>
    </row>
    <row r="199" spans="1:17" ht="12.75">
      <c r="A199" s="145"/>
      <c r="B199" s="146"/>
      <c r="C199" s="146"/>
      <c r="D199" s="146"/>
      <c r="E199" s="146"/>
      <c r="F199" s="198"/>
      <c r="G199" s="147"/>
      <c r="H199" s="51"/>
      <c r="I199" s="145"/>
      <c r="J199" s="146"/>
      <c r="K199" s="146"/>
      <c r="L199" s="146"/>
      <c r="M199" s="146"/>
      <c r="N199" s="146"/>
      <c r="O199" s="146"/>
      <c r="P199" s="198"/>
      <c r="Q199" s="147"/>
    </row>
    <row r="200" spans="1:17" ht="12.75">
      <c r="A200" s="73">
        <v>1</v>
      </c>
      <c r="B200" s="54">
        <v>1.2</v>
      </c>
      <c r="C200" s="55" t="s">
        <v>54</v>
      </c>
      <c r="D200" s="56">
        <v>3</v>
      </c>
      <c r="E200" s="57">
        <f aca="true" t="shared" si="8" ref="E200:E214">B200*D200</f>
        <v>3.5999999999999996</v>
      </c>
      <c r="F200" s="74">
        <v>150.6</v>
      </c>
      <c r="G200" s="75">
        <v>9880</v>
      </c>
      <c r="H200" s="51"/>
      <c r="I200" s="73">
        <v>1</v>
      </c>
      <c r="J200" s="54">
        <v>0.5</v>
      </c>
      <c r="K200" s="60" t="s">
        <v>54</v>
      </c>
      <c r="L200" s="61">
        <v>0.5</v>
      </c>
      <c r="M200" s="60" t="s">
        <v>54</v>
      </c>
      <c r="N200" s="56">
        <v>3</v>
      </c>
      <c r="O200" s="57">
        <f>(J200+L200)*N200</f>
        <v>3</v>
      </c>
      <c r="P200" s="74">
        <v>122</v>
      </c>
      <c r="Q200" s="75">
        <v>8998</v>
      </c>
    </row>
    <row r="201" spans="1:17" ht="12.75">
      <c r="A201" s="73">
        <v>2</v>
      </c>
      <c r="B201" s="54">
        <v>1.1</v>
      </c>
      <c r="C201" s="55" t="s">
        <v>54</v>
      </c>
      <c r="D201" s="56">
        <v>3</v>
      </c>
      <c r="E201" s="57">
        <f t="shared" si="8"/>
        <v>3.3000000000000003</v>
      </c>
      <c r="F201" s="74">
        <v>141.3</v>
      </c>
      <c r="G201" s="75">
        <v>9211</v>
      </c>
      <c r="H201" s="51"/>
      <c r="I201" s="73">
        <v>2</v>
      </c>
      <c r="J201" s="62">
        <v>0.30000000000000004</v>
      </c>
      <c r="K201" s="63" t="s">
        <v>54</v>
      </c>
      <c r="L201" s="64">
        <v>0.30000000000000004</v>
      </c>
      <c r="M201" s="63" t="s">
        <v>54</v>
      </c>
      <c r="N201" s="56">
        <v>3</v>
      </c>
      <c r="O201" s="57">
        <f>(J201+L201)*N201</f>
        <v>1.8000000000000003</v>
      </c>
      <c r="P201" s="74">
        <v>84.9</v>
      </c>
      <c r="Q201" s="75">
        <v>7882</v>
      </c>
    </row>
    <row r="202" spans="1:17" ht="12.75">
      <c r="A202" s="73">
        <v>3</v>
      </c>
      <c r="B202" s="54">
        <v>1</v>
      </c>
      <c r="C202" s="55" t="s">
        <v>54</v>
      </c>
      <c r="D202" s="56">
        <v>3</v>
      </c>
      <c r="E202" s="57">
        <f t="shared" si="8"/>
        <v>3</v>
      </c>
      <c r="F202" s="74">
        <v>132.1</v>
      </c>
      <c r="G202" s="75">
        <v>9063</v>
      </c>
      <c r="H202" s="51"/>
      <c r="I202" s="49"/>
      <c r="J202" s="49"/>
      <c r="K202" s="72"/>
      <c r="L202" s="49"/>
      <c r="M202" s="72"/>
      <c r="N202" s="49"/>
      <c r="O202" s="49"/>
      <c r="P202" s="50"/>
      <c r="Q202" s="49"/>
    </row>
    <row r="203" spans="1:17" ht="12.75" customHeight="1">
      <c r="A203" s="73">
        <v>4</v>
      </c>
      <c r="B203" s="54">
        <v>0.9</v>
      </c>
      <c r="C203" s="55" t="s">
        <v>54</v>
      </c>
      <c r="D203" s="56">
        <v>3</v>
      </c>
      <c r="E203" s="57">
        <f t="shared" si="8"/>
        <v>2.7</v>
      </c>
      <c r="F203" s="74">
        <v>120.9</v>
      </c>
      <c r="G203" s="75">
        <v>8657</v>
      </c>
      <c r="H203" s="51"/>
      <c r="I203" s="200" t="s">
        <v>93</v>
      </c>
      <c r="J203" s="200"/>
      <c r="K203" s="200"/>
      <c r="L203" s="200"/>
      <c r="M203" s="200"/>
      <c r="N203" s="200"/>
      <c r="O203" s="200"/>
      <c r="P203" s="200"/>
      <c r="Q203" s="200"/>
    </row>
    <row r="204" spans="1:17" ht="12.75" customHeight="1">
      <c r="A204" s="73">
        <v>5</v>
      </c>
      <c r="B204" s="54">
        <v>0.8</v>
      </c>
      <c r="C204" s="55" t="s">
        <v>54</v>
      </c>
      <c r="D204" s="56">
        <v>3</v>
      </c>
      <c r="E204" s="57">
        <f t="shared" si="8"/>
        <v>2.4000000000000004</v>
      </c>
      <c r="F204" s="74">
        <v>111.6</v>
      </c>
      <c r="G204" s="75">
        <v>8192</v>
      </c>
      <c r="H204" s="51"/>
      <c r="I204" s="145" t="s">
        <v>3</v>
      </c>
      <c r="J204" s="146" t="s">
        <v>52</v>
      </c>
      <c r="K204" s="146"/>
      <c r="L204" s="146"/>
      <c r="M204" s="146"/>
      <c r="N204" s="146"/>
      <c r="O204" s="146" t="s">
        <v>90</v>
      </c>
      <c r="P204" s="198" t="s">
        <v>91</v>
      </c>
      <c r="Q204" s="147" t="s">
        <v>92</v>
      </c>
    </row>
    <row r="205" spans="1:17" ht="12.75">
      <c r="A205" s="73">
        <v>6</v>
      </c>
      <c r="B205" s="54">
        <v>0.75</v>
      </c>
      <c r="C205" s="55" t="s">
        <v>54</v>
      </c>
      <c r="D205" s="56">
        <v>3</v>
      </c>
      <c r="E205" s="57">
        <f t="shared" si="8"/>
        <v>2.25</v>
      </c>
      <c r="F205" s="74">
        <v>107</v>
      </c>
      <c r="G205" s="75">
        <v>8150</v>
      </c>
      <c r="H205" s="51"/>
      <c r="I205" s="145"/>
      <c r="J205" s="146"/>
      <c r="K205" s="146"/>
      <c r="L205" s="146"/>
      <c r="M205" s="146"/>
      <c r="N205" s="146"/>
      <c r="O205" s="146"/>
      <c r="P205" s="198"/>
      <c r="Q205" s="147"/>
    </row>
    <row r="206" spans="1:17" ht="12.75">
      <c r="A206" s="73">
        <v>7</v>
      </c>
      <c r="B206" s="54">
        <v>0.7</v>
      </c>
      <c r="C206" s="55" t="s">
        <v>54</v>
      </c>
      <c r="D206" s="56">
        <v>3</v>
      </c>
      <c r="E206" s="57">
        <f t="shared" si="8"/>
        <v>2.0999999999999996</v>
      </c>
      <c r="F206" s="74">
        <v>102.4</v>
      </c>
      <c r="G206" s="75">
        <v>7928</v>
      </c>
      <c r="H206" s="51"/>
      <c r="I206" s="73">
        <v>1</v>
      </c>
      <c r="J206" s="54">
        <v>0.6000000000000001</v>
      </c>
      <c r="K206" s="60" t="s">
        <v>54</v>
      </c>
      <c r="L206" s="61">
        <v>0.6000000000000001</v>
      </c>
      <c r="M206" s="60" t="s">
        <v>54</v>
      </c>
      <c r="N206" s="56">
        <v>3</v>
      </c>
      <c r="O206" s="57">
        <f>(J206+L206)*N206</f>
        <v>3.6000000000000005</v>
      </c>
      <c r="P206" s="74">
        <v>153.4</v>
      </c>
      <c r="Q206" s="75">
        <v>11615</v>
      </c>
    </row>
    <row r="207" spans="1:17" ht="12.75">
      <c r="A207" s="73">
        <v>8</v>
      </c>
      <c r="B207" s="54">
        <v>0.65</v>
      </c>
      <c r="C207" s="55" t="s">
        <v>54</v>
      </c>
      <c r="D207" s="56">
        <v>3</v>
      </c>
      <c r="E207" s="57">
        <f t="shared" si="8"/>
        <v>1.9500000000000002</v>
      </c>
      <c r="F207" s="74">
        <v>97.7</v>
      </c>
      <c r="G207" s="75">
        <v>7677</v>
      </c>
      <c r="H207" s="51"/>
      <c r="I207" s="73">
        <v>2</v>
      </c>
      <c r="J207" s="54">
        <v>0.5</v>
      </c>
      <c r="K207" s="60" t="s">
        <v>54</v>
      </c>
      <c r="L207" s="61">
        <v>0.5</v>
      </c>
      <c r="M207" s="60" t="s">
        <v>54</v>
      </c>
      <c r="N207" s="56">
        <v>3</v>
      </c>
      <c r="O207" s="57">
        <f>(J207+L207)*N207</f>
        <v>3</v>
      </c>
      <c r="P207" s="74">
        <v>134.8</v>
      </c>
      <c r="Q207" s="75">
        <v>10346</v>
      </c>
    </row>
    <row r="208" spans="1:17" ht="12.75">
      <c r="A208" s="73">
        <v>9</v>
      </c>
      <c r="B208" s="54">
        <v>0.6000000000000001</v>
      </c>
      <c r="C208" s="55" t="s">
        <v>54</v>
      </c>
      <c r="D208" s="56">
        <v>3</v>
      </c>
      <c r="E208" s="57">
        <f t="shared" si="8"/>
        <v>1.8000000000000003</v>
      </c>
      <c r="F208" s="74">
        <v>91.2</v>
      </c>
      <c r="G208" s="75">
        <v>7335</v>
      </c>
      <c r="H208" s="51"/>
      <c r="I208" s="49"/>
      <c r="J208" s="49"/>
      <c r="K208" s="72"/>
      <c r="L208" s="49"/>
      <c r="M208" s="72"/>
      <c r="N208" s="49"/>
      <c r="O208" s="49"/>
      <c r="P208" s="50"/>
      <c r="Q208" s="49"/>
    </row>
    <row r="209" spans="1:17" ht="12.75">
      <c r="A209" s="73">
        <v>10</v>
      </c>
      <c r="B209" s="54">
        <v>0.55</v>
      </c>
      <c r="C209" s="55" t="s">
        <v>54</v>
      </c>
      <c r="D209" s="56">
        <v>3</v>
      </c>
      <c r="E209" s="57">
        <f t="shared" si="8"/>
        <v>1.6500000000000001</v>
      </c>
      <c r="F209" s="74">
        <v>86.5</v>
      </c>
      <c r="G209" s="75">
        <v>7105</v>
      </c>
      <c r="H209" s="51"/>
      <c r="I209" s="49"/>
      <c r="J209" s="49"/>
      <c r="K209" s="72"/>
      <c r="L209" s="49"/>
      <c r="M209" s="72"/>
      <c r="N209" s="49"/>
      <c r="O209" s="49"/>
      <c r="P209" s="50"/>
      <c r="Q209" s="49"/>
    </row>
    <row r="210" spans="1:17" ht="12.75" customHeight="1">
      <c r="A210" s="73">
        <v>11</v>
      </c>
      <c r="B210" s="54">
        <v>0.5</v>
      </c>
      <c r="C210" s="55" t="s">
        <v>54</v>
      </c>
      <c r="D210" s="56">
        <v>3</v>
      </c>
      <c r="E210" s="57">
        <f t="shared" si="8"/>
        <v>1.5</v>
      </c>
      <c r="F210" s="74">
        <v>81.9</v>
      </c>
      <c r="G210" s="75">
        <v>7051</v>
      </c>
      <c r="H210" s="51"/>
      <c r="I210" s="200" t="s">
        <v>94</v>
      </c>
      <c r="J210" s="200"/>
      <c r="K210" s="200"/>
      <c r="L210" s="200"/>
      <c r="M210" s="200"/>
      <c r="N210" s="200"/>
      <c r="O210" s="200"/>
      <c r="P210" s="200"/>
      <c r="Q210" s="200"/>
    </row>
    <row r="211" spans="1:17" ht="12.75" customHeight="1">
      <c r="A211" s="73">
        <v>12</v>
      </c>
      <c r="B211" s="54">
        <v>0.45</v>
      </c>
      <c r="C211" s="55" t="s">
        <v>54</v>
      </c>
      <c r="D211" s="56">
        <v>3</v>
      </c>
      <c r="E211" s="57">
        <f t="shared" si="8"/>
        <v>1.35</v>
      </c>
      <c r="F211" s="74">
        <v>77.3</v>
      </c>
      <c r="G211" s="75">
        <v>6707</v>
      </c>
      <c r="H211" s="51"/>
      <c r="I211" s="145" t="s">
        <v>3</v>
      </c>
      <c r="J211" s="146" t="s">
        <v>52</v>
      </c>
      <c r="K211" s="146"/>
      <c r="L211" s="146"/>
      <c r="M211" s="146"/>
      <c r="N211" s="146"/>
      <c r="O211" s="146" t="s">
        <v>90</v>
      </c>
      <c r="P211" s="198" t="s">
        <v>91</v>
      </c>
      <c r="Q211" s="147" t="s">
        <v>92</v>
      </c>
    </row>
    <row r="212" spans="1:17" ht="12.75">
      <c r="A212" s="73">
        <v>13</v>
      </c>
      <c r="B212" s="54">
        <v>0.4</v>
      </c>
      <c r="C212" s="55" t="s">
        <v>54</v>
      </c>
      <c r="D212" s="56">
        <v>3</v>
      </c>
      <c r="E212" s="57">
        <f t="shared" si="8"/>
        <v>1.2000000000000002</v>
      </c>
      <c r="F212" s="74">
        <v>72.7</v>
      </c>
      <c r="G212" s="75">
        <v>6583</v>
      </c>
      <c r="H212" s="51"/>
      <c r="I212" s="145"/>
      <c r="J212" s="146"/>
      <c r="K212" s="146"/>
      <c r="L212" s="146"/>
      <c r="M212" s="146"/>
      <c r="N212" s="146"/>
      <c r="O212" s="146"/>
      <c r="P212" s="198"/>
      <c r="Q212" s="147"/>
    </row>
    <row r="213" spans="1:17" ht="12.75">
      <c r="A213" s="73">
        <v>14</v>
      </c>
      <c r="B213" s="54">
        <v>0.30000000000000004</v>
      </c>
      <c r="C213" s="55" t="s">
        <v>54</v>
      </c>
      <c r="D213" s="56">
        <v>3</v>
      </c>
      <c r="E213" s="57">
        <f t="shared" si="8"/>
        <v>0.9000000000000001</v>
      </c>
      <c r="F213" s="74">
        <v>63.4</v>
      </c>
      <c r="G213" s="75">
        <v>5520</v>
      </c>
      <c r="H213" s="51"/>
      <c r="I213" s="73">
        <v>1</v>
      </c>
      <c r="J213" s="54">
        <v>0.5</v>
      </c>
      <c r="K213" s="60" t="s">
        <v>54</v>
      </c>
      <c r="L213" s="61">
        <v>0.5</v>
      </c>
      <c r="M213" s="60" t="s">
        <v>54</v>
      </c>
      <c r="N213" s="56">
        <v>3</v>
      </c>
      <c r="O213" s="57">
        <f>(J213+L213)*N213</f>
        <v>3</v>
      </c>
      <c r="P213" s="74">
        <v>116.2</v>
      </c>
      <c r="Q213" s="75">
        <v>11902</v>
      </c>
    </row>
    <row r="214" spans="1:17" ht="12.75">
      <c r="A214" s="73">
        <v>15</v>
      </c>
      <c r="B214" s="54">
        <v>0.25</v>
      </c>
      <c r="C214" s="55" t="s">
        <v>54</v>
      </c>
      <c r="D214" s="56">
        <v>3</v>
      </c>
      <c r="E214" s="57">
        <f t="shared" si="8"/>
        <v>0.75</v>
      </c>
      <c r="F214" s="74">
        <v>58.8</v>
      </c>
      <c r="G214" s="75">
        <v>5405</v>
      </c>
      <c r="H214" s="51"/>
      <c r="I214" s="73">
        <v>2</v>
      </c>
      <c r="J214" s="62">
        <v>0.30000000000000004</v>
      </c>
      <c r="K214" s="63" t="s">
        <v>54</v>
      </c>
      <c r="L214" s="64">
        <v>0.30000000000000004</v>
      </c>
      <c r="M214" s="63" t="s">
        <v>54</v>
      </c>
      <c r="N214" s="56">
        <v>3</v>
      </c>
      <c r="O214" s="57">
        <f>(J214+L214)*N214</f>
        <v>1.8000000000000003</v>
      </c>
      <c r="P214" s="74">
        <v>80.8</v>
      </c>
      <c r="Q214" s="75">
        <v>9521</v>
      </c>
    </row>
    <row r="215" spans="1:17" ht="12.75">
      <c r="A215" s="49"/>
      <c r="B215" s="49"/>
      <c r="C215" s="49"/>
      <c r="D215" s="49"/>
      <c r="E215" s="49"/>
      <c r="F215" s="50"/>
      <c r="G215" s="49"/>
      <c r="H215" s="51"/>
      <c r="I215" s="51"/>
      <c r="J215" s="51"/>
      <c r="K215" s="76"/>
      <c r="L215" s="51"/>
      <c r="M215" s="76"/>
      <c r="N215" s="49"/>
      <c r="O215" s="49"/>
      <c r="P215" s="50"/>
      <c r="Q215" s="49"/>
    </row>
    <row r="216" spans="1:17" ht="12.75" customHeight="1">
      <c r="A216" s="200" t="s">
        <v>95</v>
      </c>
      <c r="B216" s="200"/>
      <c r="C216" s="200"/>
      <c r="D216" s="200"/>
      <c r="E216" s="200"/>
      <c r="F216" s="200"/>
      <c r="G216" s="200"/>
      <c r="H216" s="51"/>
      <c r="I216" s="200" t="s">
        <v>96</v>
      </c>
      <c r="J216" s="200"/>
      <c r="K216" s="200"/>
      <c r="L216" s="200"/>
      <c r="M216" s="200"/>
      <c r="N216" s="200"/>
      <c r="O216" s="200"/>
      <c r="P216" s="200"/>
      <c r="Q216" s="200"/>
    </row>
    <row r="217" spans="1:17" ht="12.75" customHeight="1">
      <c r="A217" s="145" t="s">
        <v>3</v>
      </c>
      <c r="B217" s="146" t="s">
        <v>52</v>
      </c>
      <c r="C217" s="146"/>
      <c r="D217" s="146"/>
      <c r="E217" s="146" t="s">
        <v>90</v>
      </c>
      <c r="F217" s="198" t="s">
        <v>91</v>
      </c>
      <c r="G217" s="147" t="s">
        <v>92</v>
      </c>
      <c r="H217" s="51"/>
      <c r="I217" s="145" t="s">
        <v>3</v>
      </c>
      <c r="J217" s="146" t="s">
        <v>52</v>
      </c>
      <c r="K217" s="146"/>
      <c r="L217" s="146"/>
      <c r="M217" s="146"/>
      <c r="N217" s="146"/>
      <c r="O217" s="146" t="s">
        <v>90</v>
      </c>
      <c r="P217" s="198" t="s">
        <v>91</v>
      </c>
      <c r="Q217" s="147" t="s">
        <v>92</v>
      </c>
    </row>
    <row r="218" spans="1:17" ht="12.75">
      <c r="A218" s="145"/>
      <c r="B218" s="146"/>
      <c r="C218" s="146"/>
      <c r="D218" s="146"/>
      <c r="E218" s="146"/>
      <c r="F218" s="198"/>
      <c r="G218" s="147"/>
      <c r="H218" s="51"/>
      <c r="I218" s="145"/>
      <c r="J218" s="146"/>
      <c r="K218" s="146"/>
      <c r="L218" s="146"/>
      <c r="M218" s="146"/>
      <c r="N218" s="146"/>
      <c r="O218" s="146"/>
      <c r="P218" s="198"/>
      <c r="Q218" s="147"/>
    </row>
    <row r="219" spans="1:17" ht="14.25">
      <c r="A219" s="73">
        <v>1</v>
      </c>
      <c r="B219" s="54">
        <v>0.82</v>
      </c>
      <c r="C219" s="55" t="s">
        <v>54</v>
      </c>
      <c r="D219" s="56">
        <v>3</v>
      </c>
      <c r="E219" s="57">
        <f>B219*D219</f>
        <v>2.46</v>
      </c>
      <c r="F219" s="74">
        <v>125.3</v>
      </c>
      <c r="G219" s="75">
        <v>10731</v>
      </c>
      <c r="H219" s="51"/>
      <c r="I219" s="67">
        <v>1</v>
      </c>
      <c r="J219" s="199">
        <v>3</v>
      </c>
      <c r="K219" s="199"/>
      <c r="L219" s="199"/>
      <c r="M219" s="199"/>
      <c r="N219" s="199"/>
      <c r="O219" s="68" t="s">
        <v>75</v>
      </c>
      <c r="P219" s="74">
        <v>27</v>
      </c>
      <c r="Q219" s="75">
        <v>2080</v>
      </c>
    </row>
    <row r="220" spans="1:17" ht="12.75">
      <c r="A220" s="73">
        <v>2</v>
      </c>
      <c r="B220" s="54">
        <v>0.72</v>
      </c>
      <c r="C220" s="55" t="s">
        <v>54</v>
      </c>
      <c r="D220" s="56">
        <v>3</v>
      </c>
      <c r="E220" s="57">
        <f>B220*D220</f>
        <v>2.16</v>
      </c>
      <c r="F220" s="74">
        <v>115.4</v>
      </c>
      <c r="G220" s="75">
        <v>10277</v>
      </c>
      <c r="H220" s="51"/>
      <c r="I220" s="51"/>
      <c r="J220" s="51"/>
      <c r="K220" s="76"/>
      <c r="L220" s="51"/>
      <c r="M220" s="76"/>
      <c r="N220" s="49"/>
      <c r="O220" s="49"/>
      <c r="P220" s="50"/>
      <c r="Q220" s="49"/>
    </row>
    <row r="221" spans="1:17" ht="12.75">
      <c r="A221" s="51"/>
      <c r="B221" s="69"/>
      <c r="C221" s="70"/>
      <c r="D221" s="70"/>
      <c r="E221" s="69"/>
      <c r="F221" s="66"/>
      <c r="G221" s="71"/>
      <c r="H221" s="51"/>
      <c r="I221" s="51"/>
      <c r="J221" s="51"/>
      <c r="K221" s="76"/>
      <c r="L221" s="51"/>
      <c r="M221" s="76"/>
      <c r="N221" s="49"/>
      <c r="O221" s="49"/>
      <c r="P221" s="50"/>
      <c r="Q221" s="49"/>
    </row>
    <row r="222" spans="1:17" ht="14.25">
      <c r="A222" s="201"/>
      <c r="B222" s="201"/>
      <c r="C222" s="201"/>
      <c r="D222" s="201"/>
      <c r="E222" s="201"/>
      <c r="F222" s="201"/>
      <c r="G222" s="201"/>
      <c r="H222" s="201"/>
      <c r="I222" s="201"/>
      <c r="J222" s="201"/>
      <c r="K222" s="201"/>
      <c r="L222" s="201"/>
      <c r="M222" s="201"/>
      <c r="N222" s="201"/>
      <c r="O222" s="201"/>
      <c r="P222" s="201"/>
      <c r="Q222" s="201"/>
    </row>
    <row r="223" spans="1:17" ht="12.75" customHeight="1">
      <c r="A223" s="201" t="s">
        <v>98</v>
      </c>
      <c r="B223" s="201"/>
      <c r="C223" s="201"/>
      <c r="D223" s="201"/>
      <c r="E223" s="201"/>
      <c r="F223" s="201"/>
      <c r="G223" s="201"/>
      <c r="H223" s="201"/>
      <c r="I223" s="201"/>
      <c r="J223" s="201"/>
      <c r="K223" s="201"/>
      <c r="L223" s="201"/>
      <c r="M223" s="201"/>
      <c r="N223" s="201"/>
      <c r="O223" s="201"/>
      <c r="P223" s="201"/>
      <c r="Q223" s="201"/>
    </row>
    <row r="225" spans="1:17" ht="12.75" customHeight="1">
      <c r="A225" s="173" t="s">
        <v>99</v>
      </c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49"/>
      <c r="O225" s="49"/>
      <c r="P225" s="50"/>
      <c r="Q225" s="49"/>
    </row>
    <row r="226" spans="1:17" ht="12.75">
      <c r="A226" s="49"/>
      <c r="B226" s="49"/>
      <c r="C226" s="49"/>
      <c r="D226" s="49"/>
      <c r="E226" s="49"/>
      <c r="F226" s="50"/>
      <c r="G226" s="49"/>
      <c r="H226" s="51"/>
      <c r="I226" s="49"/>
      <c r="J226" s="49"/>
      <c r="K226" s="72"/>
      <c r="L226" s="49"/>
      <c r="M226" s="72"/>
      <c r="N226" s="49"/>
      <c r="O226" s="49"/>
      <c r="P226" s="50"/>
      <c r="Q226" s="49"/>
    </row>
    <row r="227" spans="1:17" ht="12.75" customHeight="1">
      <c r="A227" s="200" t="s">
        <v>88</v>
      </c>
      <c r="B227" s="200"/>
      <c r="C227" s="200"/>
      <c r="D227" s="200"/>
      <c r="E227" s="200"/>
      <c r="F227" s="200"/>
      <c r="G227" s="200"/>
      <c r="H227" s="51"/>
      <c r="I227" s="200" t="s">
        <v>89</v>
      </c>
      <c r="J227" s="200"/>
      <c r="K227" s="200"/>
      <c r="L227" s="200"/>
      <c r="M227" s="200"/>
      <c r="N227" s="200"/>
      <c r="O227" s="200"/>
      <c r="P227" s="200"/>
      <c r="Q227" s="200"/>
    </row>
    <row r="228" spans="1:17" ht="12.75" customHeight="1">
      <c r="A228" s="145" t="s">
        <v>3</v>
      </c>
      <c r="B228" s="146" t="s">
        <v>52</v>
      </c>
      <c r="C228" s="146"/>
      <c r="D228" s="146"/>
      <c r="E228" s="146" t="s">
        <v>90</v>
      </c>
      <c r="F228" s="198" t="s">
        <v>91</v>
      </c>
      <c r="G228" s="147" t="s">
        <v>92</v>
      </c>
      <c r="H228" s="51"/>
      <c r="I228" s="145" t="s">
        <v>3</v>
      </c>
      <c r="J228" s="146" t="s">
        <v>52</v>
      </c>
      <c r="K228" s="146"/>
      <c r="L228" s="146"/>
      <c r="M228" s="146"/>
      <c r="N228" s="146"/>
      <c r="O228" s="146" t="s">
        <v>90</v>
      </c>
      <c r="P228" s="198" t="s">
        <v>91</v>
      </c>
      <c r="Q228" s="147" t="s">
        <v>92</v>
      </c>
    </row>
    <row r="229" spans="1:17" ht="12.75">
      <c r="A229" s="145"/>
      <c r="B229" s="146"/>
      <c r="C229" s="146"/>
      <c r="D229" s="146"/>
      <c r="E229" s="146"/>
      <c r="F229" s="198"/>
      <c r="G229" s="147"/>
      <c r="H229" s="51"/>
      <c r="I229" s="145"/>
      <c r="J229" s="146"/>
      <c r="K229" s="146"/>
      <c r="L229" s="146"/>
      <c r="M229" s="146"/>
      <c r="N229" s="146"/>
      <c r="O229" s="146"/>
      <c r="P229" s="198"/>
      <c r="Q229" s="147"/>
    </row>
    <row r="230" spans="1:17" ht="12.75">
      <c r="A230" s="73">
        <v>1</v>
      </c>
      <c r="B230" s="54">
        <v>1.2</v>
      </c>
      <c r="C230" s="55" t="s">
        <v>54</v>
      </c>
      <c r="D230" s="56">
        <v>3.3</v>
      </c>
      <c r="E230" s="57">
        <f aca="true" t="shared" si="9" ref="E230:E244">B230*D230</f>
        <v>3.9599999999999995</v>
      </c>
      <c r="F230" s="74">
        <v>164.2</v>
      </c>
      <c r="G230" s="75">
        <v>13017.62</v>
      </c>
      <c r="H230" s="51"/>
      <c r="I230" s="73">
        <v>1</v>
      </c>
      <c r="J230" s="54">
        <v>0.5</v>
      </c>
      <c r="K230" s="60" t="s">
        <v>54</v>
      </c>
      <c r="L230" s="61">
        <v>0.5</v>
      </c>
      <c r="M230" s="60" t="s">
        <v>54</v>
      </c>
      <c r="N230" s="56">
        <v>3.3</v>
      </c>
      <c r="O230" s="57">
        <f>(J230+L230)*N230</f>
        <v>3.3</v>
      </c>
      <c r="P230" s="74">
        <v>133.5</v>
      </c>
      <c r="Q230" s="75">
        <v>11789.43</v>
      </c>
    </row>
    <row r="231" spans="1:17" ht="12.75">
      <c r="A231" s="73">
        <v>2</v>
      </c>
      <c r="B231" s="54">
        <v>1.1</v>
      </c>
      <c r="C231" s="55" t="s">
        <v>54</v>
      </c>
      <c r="D231" s="56">
        <v>3.3</v>
      </c>
      <c r="E231" s="57">
        <f t="shared" si="9"/>
        <v>3.63</v>
      </c>
      <c r="F231" s="74">
        <v>154.1</v>
      </c>
      <c r="G231" s="75">
        <v>12193.72</v>
      </c>
      <c r="H231" s="51"/>
      <c r="I231" s="73">
        <v>2</v>
      </c>
      <c r="J231" s="62">
        <v>0.30000000000000004</v>
      </c>
      <c r="K231" s="63" t="s">
        <v>54</v>
      </c>
      <c r="L231" s="64">
        <v>0.30000000000000004</v>
      </c>
      <c r="M231" s="63" t="s">
        <v>54</v>
      </c>
      <c r="N231" s="56">
        <v>3.3</v>
      </c>
      <c r="O231" s="57">
        <f>(J231+L231)*N231</f>
        <v>1.9800000000000002</v>
      </c>
      <c r="P231" s="74">
        <v>93</v>
      </c>
      <c r="Q231" s="75">
        <v>10553.62</v>
      </c>
    </row>
    <row r="232" spans="1:17" ht="12.75">
      <c r="A232" s="73">
        <v>3</v>
      </c>
      <c r="B232" s="54">
        <v>1</v>
      </c>
      <c r="C232" s="55" t="s">
        <v>54</v>
      </c>
      <c r="D232" s="56">
        <v>3.3</v>
      </c>
      <c r="E232" s="57">
        <f t="shared" si="9"/>
        <v>3.3</v>
      </c>
      <c r="F232" s="74">
        <v>144.1</v>
      </c>
      <c r="G232" s="75">
        <v>11864.16</v>
      </c>
      <c r="H232" s="51"/>
      <c r="I232" s="49"/>
      <c r="J232" s="49"/>
      <c r="K232" s="72"/>
      <c r="L232" s="49"/>
      <c r="M232" s="72"/>
      <c r="N232" s="49"/>
      <c r="O232" s="49"/>
      <c r="P232" s="50"/>
      <c r="Q232" s="49"/>
    </row>
    <row r="233" spans="1:17" ht="12.75" customHeight="1">
      <c r="A233" s="73">
        <v>4</v>
      </c>
      <c r="B233" s="54">
        <v>0.9</v>
      </c>
      <c r="C233" s="55" t="s">
        <v>54</v>
      </c>
      <c r="D233" s="56">
        <v>3.3</v>
      </c>
      <c r="E233" s="57">
        <f t="shared" si="9"/>
        <v>2.9699999999999998</v>
      </c>
      <c r="F233" s="74">
        <v>132</v>
      </c>
      <c r="G233" s="75">
        <v>11369.82</v>
      </c>
      <c r="H233" s="51"/>
      <c r="I233" s="200" t="s">
        <v>93</v>
      </c>
      <c r="J233" s="200"/>
      <c r="K233" s="200"/>
      <c r="L233" s="200"/>
      <c r="M233" s="200"/>
      <c r="N233" s="200"/>
      <c r="O233" s="200"/>
      <c r="P233" s="200"/>
      <c r="Q233" s="200"/>
    </row>
    <row r="234" spans="1:17" ht="12.75" customHeight="1">
      <c r="A234" s="73">
        <v>5</v>
      </c>
      <c r="B234" s="54">
        <v>0.8</v>
      </c>
      <c r="C234" s="55" t="s">
        <v>54</v>
      </c>
      <c r="D234" s="56">
        <v>3.3</v>
      </c>
      <c r="E234" s="57">
        <f t="shared" si="9"/>
        <v>2.64</v>
      </c>
      <c r="F234" s="74">
        <v>121.9</v>
      </c>
      <c r="G234" s="75">
        <v>10875.48</v>
      </c>
      <c r="H234" s="51"/>
      <c r="I234" s="145" t="s">
        <v>3</v>
      </c>
      <c r="J234" s="146" t="s">
        <v>52</v>
      </c>
      <c r="K234" s="146"/>
      <c r="L234" s="146"/>
      <c r="M234" s="146"/>
      <c r="N234" s="146"/>
      <c r="O234" s="146" t="s">
        <v>90</v>
      </c>
      <c r="P234" s="198" t="s">
        <v>91</v>
      </c>
      <c r="Q234" s="147" t="s">
        <v>92</v>
      </c>
    </row>
    <row r="235" spans="1:17" ht="12.75">
      <c r="A235" s="73">
        <v>6</v>
      </c>
      <c r="B235" s="54">
        <v>0.75</v>
      </c>
      <c r="C235" s="55" t="s">
        <v>54</v>
      </c>
      <c r="D235" s="56">
        <v>3.3</v>
      </c>
      <c r="E235" s="57">
        <f t="shared" si="9"/>
        <v>2.4749999999999996</v>
      </c>
      <c r="F235" s="74">
        <v>116.9</v>
      </c>
      <c r="G235" s="75">
        <v>10710.7</v>
      </c>
      <c r="H235" s="51"/>
      <c r="I235" s="145"/>
      <c r="J235" s="146"/>
      <c r="K235" s="146"/>
      <c r="L235" s="146"/>
      <c r="M235" s="146"/>
      <c r="N235" s="146"/>
      <c r="O235" s="146"/>
      <c r="P235" s="198"/>
      <c r="Q235" s="147"/>
    </row>
    <row r="236" spans="1:17" ht="12.75">
      <c r="A236" s="73">
        <v>7</v>
      </c>
      <c r="B236" s="54">
        <v>0.7</v>
      </c>
      <c r="C236" s="55" t="s">
        <v>54</v>
      </c>
      <c r="D236" s="56">
        <v>3.3</v>
      </c>
      <c r="E236" s="57">
        <f t="shared" si="9"/>
        <v>2.3099999999999996</v>
      </c>
      <c r="F236" s="74">
        <v>111.9</v>
      </c>
      <c r="G236" s="75">
        <v>10216.36</v>
      </c>
      <c r="H236" s="51"/>
      <c r="I236" s="73">
        <v>1</v>
      </c>
      <c r="J236" s="54">
        <v>0.6000000000000001</v>
      </c>
      <c r="K236" s="60" t="s">
        <v>54</v>
      </c>
      <c r="L236" s="61">
        <v>0.6000000000000001</v>
      </c>
      <c r="M236" s="60" t="s">
        <v>54</v>
      </c>
      <c r="N236" s="56">
        <v>3.3</v>
      </c>
      <c r="O236" s="57">
        <f>(J236+L236)*N236</f>
        <v>3.9600000000000004</v>
      </c>
      <c r="P236" s="74">
        <v>167.5</v>
      </c>
      <c r="Q236" s="75">
        <v>15818.88</v>
      </c>
    </row>
    <row r="237" spans="1:17" ht="12.75">
      <c r="A237" s="73">
        <v>8</v>
      </c>
      <c r="B237" s="54">
        <v>0.65</v>
      </c>
      <c r="C237" s="55" t="s">
        <v>54</v>
      </c>
      <c r="D237" s="56">
        <v>3.3</v>
      </c>
      <c r="E237" s="57">
        <f t="shared" si="9"/>
        <v>2.145</v>
      </c>
      <c r="F237" s="74">
        <v>106.8</v>
      </c>
      <c r="G237" s="75">
        <v>9969.19</v>
      </c>
      <c r="H237" s="51"/>
      <c r="I237" s="73">
        <v>2</v>
      </c>
      <c r="J237" s="54">
        <v>0.5</v>
      </c>
      <c r="K237" s="60" t="s">
        <v>54</v>
      </c>
      <c r="L237" s="61">
        <v>0.5</v>
      </c>
      <c r="M237" s="60" t="s">
        <v>54</v>
      </c>
      <c r="N237" s="56">
        <v>3.3</v>
      </c>
      <c r="O237" s="57">
        <f>(J237+L237)*N237</f>
        <v>3.3</v>
      </c>
      <c r="P237" s="74">
        <v>147.3</v>
      </c>
      <c r="Q237" s="75">
        <v>13182.4</v>
      </c>
    </row>
    <row r="238" spans="1:17" ht="12.75">
      <c r="A238" s="73">
        <v>9</v>
      </c>
      <c r="B238" s="54">
        <v>0.6000000000000001</v>
      </c>
      <c r="C238" s="55" t="s">
        <v>54</v>
      </c>
      <c r="D238" s="56">
        <v>3.3</v>
      </c>
      <c r="E238" s="57">
        <f t="shared" si="9"/>
        <v>1.9800000000000002</v>
      </c>
      <c r="F238" s="74">
        <v>99.8</v>
      </c>
      <c r="G238" s="75">
        <v>9722.02</v>
      </c>
      <c r="H238" s="51"/>
      <c r="I238" s="49"/>
      <c r="J238" s="49"/>
      <c r="K238" s="72"/>
      <c r="L238" s="49"/>
      <c r="M238" s="72"/>
      <c r="N238" s="49"/>
      <c r="O238" s="49"/>
      <c r="P238" s="50"/>
      <c r="Q238" s="49"/>
    </row>
    <row r="239" spans="1:17" ht="12.75">
      <c r="A239" s="73">
        <v>10</v>
      </c>
      <c r="B239" s="54">
        <v>0.55</v>
      </c>
      <c r="C239" s="55" t="s">
        <v>54</v>
      </c>
      <c r="D239" s="56">
        <v>3.3</v>
      </c>
      <c r="E239" s="57">
        <f t="shared" si="9"/>
        <v>1.815</v>
      </c>
      <c r="F239" s="74">
        <v>94.8</v>
      </c>
      <c r="G239" s="75">
        <v>9392.46</v>
      </c>
      <c r="H239" s="51"/>
      <c r="I239" s="49"/>
      <c r="J239" s="49"/>
      <c r="K239" s="72"/>
      <c r="L239" s="49"/>
      <c r="M239" s="72"/>
      <c r="N239" s="49"/>
      <c r="O239" s="49"/>
      <c r="P239" s="50"/>
      <c r="Q239" s="49"/>
    </row>
    <row r="240" spans="1:17" ht="12.75" customHeight="1">
      <c r="A240" s="73">
        <v>11</v>
      </c>
      <c r="B240" s="54">
        <v>0.5</v>
      </c>
      <c r="C240" s="55" t="s">
        <v>54</v>
      </c>
      <c r="D240" s="56">
        <v>3.3</v>
      </c>
      <c r="E240" s="57">
        <f t="shared" si="9"/>
        <v>1.65</v>
      </c>
      <c r="F240" s="74">
        <v>89.7</v>
      </c>
      <c r="G240" s="75">
        <v>9062.9</v>
      </c>
      <c r="H240" s="51"/>
      <c r="I240" s="200" t="s">
        <v>94</v>
      </c>
      <c r="J240" s="200"/>
      <c r="K240" s="200"/>
      <c r="L240" s="200"/>
      <c r="M240" s="200"/>
      <c r="N240" s="200"/>
      <c r="O240" s="200"/>
      <c r="P240" s="200"/>
      <c r="Q240" s="200"/>
    </row>
    <row r="241" spans="1:17" ht="12.75" customHeight="1">
      <c r="A241" s="73">
        <v>12</v>
      </c>
      <c r="B241" s="54">
        <v>0.45</v>
      </c>
      <c r="C241" s="55" t="s">
        <v>54</v>
      </c>
      <c r="D241" s="56">
        <v>3.3</v>
      </c>
      <c r="E241" s="57">
        <f t="shared" si="9"/>
        <v>1.4849999999999999</v>
      </c>
      <c r="F241" s="74">
        <v>84.7</v>
      </c>
      <c r="G241" s="75">
        <v>8815.73</v>
      </c>
      <c r="H241" s="51"/>
      <c r="I241" s="145" t="s">
        <v>3</v>
      </c>
      <c r="J241" s="146" t="s">
        <v>52</v>
      </c>
      <c r="K241" s="146"/>
      <c r="L241" s="146"/>
      <c r="M241" s="146"/>
      <c r="N241" s="146"/>
      <c r="O241" s="146" t="s">
        <v>90</v>
      </c>
      <c r="P241" s="198" t="s">
        <v>91</v>
      </c>
      <c r="Q241" s="147" t="s">
        <v>92</v>
      </c>
    </row>
    <row r="242" spans="1:17" ht="12.75">
      <c r="A242" s="73">
        <v>13</v>
      </c>
      <c r="B242" s="54">
        <v>0.4</v>
      </c>
      <c r="C242" s="55" t="s">
        <v>54</v>
      </c>
      <c r="D242" s="56">
        <v>3.3</v>
      </c>
      <c r="E242" s="57">
        <f t="shared" si="9"/>
        <v>1.32</v>
      </c>
      <c r="F242" s="74">
        <v>79.7</v>
      </c>
      <c r="G242" s="75">
        <v>8568.56</v>
      </c>
      <c r="H242" s="51"/>
      <c r="I242" s="145"/>
      <c r="J242" s="146"/>
      <c r="K242" s="146"/>
      <c r="L242" s="146"/>
      <c r="M242" s="146"/>
      <c r="N242" s="146"/>
      <c r="O242" s="146"/>
      <c r="P242" s="198"/>
      <c r="Q242" s="147"/>
    </row>
    <row r="243" spans="1:17" ht="12.75">
      <c r="A243" s="73">
        <v>14</v>
      </c>
      <c r="B243" s="54">
        <v>0.30000000000000004</v>
      </c>
      <c r="C243" s="55" t="s">
        <v>54</v>
      </c>
      <c r="D243" s="56">
        <v>3.3</v>
      </c>
      <c r="E243" s="57">
        <f t="shared" si="9"/>
        <v>0.9900000000000001</v>
      </c>
      <c r="F243" s="74">
        <v>69.6</v>
      </c>
      <c r="G243" s="75">
        <v>7415.1</v>
      </c>
      <c r="H243" s="51"/>
      <c r="I243" s="73">
        <v>1</v>
      </c>
      <c r="J243" s="54">
        <v>0.5</v>
      </c>
      <c r="K243" s="60" t="s">
        <v>54</v>
      </c>
      <c r="L243" s="61">
        <v>0.5</v>
      </c>
      <c r="M243" s="60" t="s">
        <v>54</v>
      </c>
      <c r="N243" s="56">
        <v>3.3</v>
      </c>
      <c r="O243" s="57">
        <f>(J243+L243)*N243</f>
        <v>3.3</v>
      </c>
      <c r="P243" s="74">
        <v>127.1</v>
      </c>
      <c r="Q243" s="75">
        <v>13421.1</v>
      </c>
    </row>
    <row r="244" spans="1:17" ht="12.75">
      <c r="A244" s="73">
        <v>15</v>
      </c>
      <c r="B244" s="54">
        <v>0.25</v>
      </c>
      <c r="C244" s="55" t="s">
        <v>54</v>
      </c>
      <c r="D244" s="56">
        <v>3.3</v>
      </c>
      <c r="E244" s="57">
        <f t="shared" si="9"/>
        <v>0.825</v>
      </c>
      <c r="F244" s="74">
        <v>64.5</v>
      </c>
      <c r="G244" s="75">
        <v>7250.32</v>
      </c>
      <c r="H244" s="51"/>
      <c r="I244" s="73">
        <v>2</v>
      </c>
      <c r="J244" s="62">
        <v>0.30000000000000004</v>
      </c>
      <c r="K244" s="63" t="s">
        <v>54</v>
      </c>
      <c r="L244" s="64">
        <v>0.30000000000000004</v>
      </c>
      <c r="M244" s="63" t="s">
        <v>54</v>
      </c>
      <c r="N244" s="56">
        <v>3.3</v>
      </c>
      <c r="O244" s="57">
        <f>(J244+L244)*N244</f>
        <v>1.9800000000000002</v>
      </c>
      <c r="P244" s="74">
        <v>88.6</v>
      </c>
      <c r="Q244" s="75">
        <v>10164</v>
      </c>
    </row>
    <row r="245" spans="1:17" ht="12.75">
      <c r="A245" s="49"/>
      <c r="B245" s="49"/>
      <c r="C245" s="49"/>
      <c r="D245" s="49"/>
      <c r="E245" s="49"/>
      <c r="F245" s="50"/>
      <c r="G245" s="49"/>
      <c r="H245" s="51"/>
      <c r="I245" s="51"/>
      <c r="J245" s="51"/>
      <c r="K245" s="76"/>
      <c r="L245" s="51"/>
      <c r="M245" s="76"/>
      <c r="N245" s="49"/>
      <c r="O245" s="49"/>
      <c r="P245" s="50"/>
      <c r="Q245" s="49"/>
    </row>
    <row r="246" spans="1:17" ht="12.75" customHeight="1">
      <c r="A246" s="200" t="s">
        <v>95</v>
      </c>
      <c r="B246" s="200"/>
      <c r="C246" s="200"/>
      <c r="D246" s="200"/>
      <c r="E246" s="200"/>
      <c r="F246" s="200"/>
      <c r="G246" s="200"/>
      <c r="H246" s="51"/>
      <c r="I246" s="200" t="s">
        <v>96</v>
      </c>
      <c r="J246" s="200"/>
      <c r="K246" s="200"/>
      <c r="L246" s="200"/>
      <c r="M246" s="200"/>
      <c r="N246" s="200"/>
      <c r="O246" s="200"/>
      <c r="P246" s="200"/>
      <c r="Q246" s="200"/>
    </row>
    <row r="247" spans="1:17" ht="12.75" customHeight="1">
      <c r="A247" s="145" t="s">
        <v>3</v>
      </c>
      <c r="B247" s="146" t="s">
        <v>52</v>
      </c>
      <c r="C247" s="146"/>
      <c r="D247" s="146"/>
      <c r="E247" s="146" t="s">
        <v>90</v>
      </c>
      <c r="F247" s="198" t="s">
        <v>91</v>
      </c>
      <c r="G247" s="147" t="s">
        <v>92</v>
      </c>
      <c r="H247" s="51"/>
      <c r="I247" s="145" t="s">
        <v>3</v>
      </c>
      <c r="J247" s="146" t="s">
        <v>52</v>
      </c>
      <c r="K247" s="146"/>
      <c r="L247" s="146"/>
      <c r="M247" s="146"/>
      <c r="N247" s="146"/>
      <c r="O247" s="146" t="s">
        <v>90</v>
      </c>
      <c r="P247" s="198" t="s">
        <v>91</v>
      </c>
      <c r="Q247" s="147" t="s">
        <v>92</v>
      </c>
    </row>
    <row r="248" spans="1:17" ht="12.75">
      <c r="A248" s="145"/>
      <c r="B248" s="146"/>
      <c r="C248" s="146"/>
      <c r="D248" s="146"/>
      <c r="E248" s="146"/>
      <c r="F248" s="198"/>
      <c r="G248" s="147"/>
      <c r="H248" s="51"/>
      <c r="I248" s="145"/>
      <c r="J248" s="146"/>
      <c r="K248" s="146"/>
      <c r="L248" s="146"/>
      <c r="M248" s="146"/>
      <c r="N248" s="146"/>
      <c r="O248" s="146"/>
      <c r="P248" s="198"/>
      <c r="Q248" s="147"/>
    </row>
    <row r="249" spans="1:17" ht="14.25">
      <c r="A249" s="73">
        <v>1</v>
      </c>
      <c r="B249" s="54">
        <v>0.82</v>
      </c>
      <c r="C249" s="55" t="s">
        <v>54</v>
      </c>
      <c r="D249" s="56">
        <v>3.3</v>
      </c>
      <c r="E249" s="57">
        <f>B249*D249</f>
        <v>2.7059999999999995</v>
      </c>
      <c r="F249" s="74">
        <v>136.8</v>
      </c>
      <c r="G249" s="75">
        <v>15672.8</v>
      </c>
      <c r="H249" s="51"/>
      <c r="I249" s="67">
        <v>1</v>
      </c>
      <c r="J249" s="199">
        <v>3.3</v>
      </c>
      <c r="K249" s="199"/>
      <c r="L249" s="199"/>
      <c r="M249" s="199"/>
      <c r="N249" s="199"/>
      <c r="O249" s="68" t="s">
        <v>75</v>
      </c>
      <c r="P249" s="74">
        <v>29.7</v>
      </c>
      <c r="Q249" s="75">
        <v>3678.13</v>
      </c>
    </row>
    <row r="250" spans="1:17" ht="12.75">
      <c r="A250" s="73">
        <v>2</v>
      </c>
      <c r="B250" s="54">
        <v>0.72</v>
      </c>
      <c r="C250" s="55" t="s">
        <v>54</v>
      </c>
      <c r="D250" s="56">
        <v>3.3</v>
      </c>
      <c r="E250" s="57">
        <f>B250*D250</f>
        <v>2.376</v>
      </c>
      <c r="F250" s="74">
        <v>126.1</v>
      </c>
      <c r="G250" s="75">
        <v>13017.62</v>
      </c>
      <c r="H250" s="51"/>
      <c r="I250" s="51"/>
      <c r="J250" s="51"/>
      <c r="K250" s="76"/>
      <c r="L250" s="51"/>
      <c r="M250" s="76"/>
      <c r="N250" s="49"/>
      <c r="O250" s="49"/>
      <c r="P250" s="50"/>
      <c r="Q250" s="49"/>
    </row>
    <row r="253" spans="1:17" ht="12.75" customHeight="1">
      <c r="A253" s="170" t="s">
        <v>101</v>
      </c>
      <c r="B253" s="170"/>
      <c r="C253" s="170"/>
      <c r="D253" s="170"/>
      <c r="E253" s="170"/>
      <c r="F253" s="170"/>
      <c r="G253" s="170"/>
      <c r="H253" s="170"/>
      <c r="I253" s="170"/>
      <c r="J253" s="170"/>
      <c r="K253" s="170"/>
      <c r="L253" s="170"/>
      <c r="M253" s="170"/>
      <c r="N253" s="170"/>
      <c r="O253" s="170"/>
      <c r="P253" s="170"/>
      <c r="Q253" s="170"/>
    </row>
    <row r="254" spans="1:17" ht="12.75">
      <c r="A254" s="170"/>
      <c r="B254" s="170"/>
      <c r="C254" s="170"/>
      <c r="D254" s="170"/>
      <c r="E254" s="170"/>
      <c r="F254" s="170"/>
      <c r="G254" s="170"/>
      <c r="H254" s="170"/>
      <c r="I254" s="170"/>
      <c r="J254" s="170"/>
      <c r="K254" s="170"/>
      <c r="L254" s="170"/>
      <c r="M254" s="170"/>
      <c r="N254" s="170"/>
      <c r="O254" s="170"/>
      <c r="P254" s="170"/>
      <c r="Q254" s="170"/>
    </row>
    <row r="255" spans="1:17" ht="12.75">
      <c r="A255" s="170"/>
      <c r="B255" s="170"/>
      <c r="C255" s="170"/>
      <c r="D255" s="170"/>
      <c r="E255" s="170"/>
      <c r="F255" s="170"/>
      <c r="G255" s="170"/>
      <c r="H255" s="170"/>
      <c r="I255" s="170"/>
      <c r="J255" s="170"/>
      <c r="K255" s="170"/>
      <c r="L255" s="170"/>
      <c r="M255" s="170"/>
      <c r="N255" s="170"/>
      <c r="O255" s="170"/>
      <c r="P255" s="170"/>
      <c r="Q255" s="170"/>
    </row>
    <row r="256" spans="1:17" ht="19.5">
      <c r="A256" s="46"/>
      <c r="B256" s="46"/>
      <c r="C256" s="46"/>
      <c r="D256" s="46"/>
      <c r="E256" s="46"/>
      <c r="F256" s="47"/>
      <c r="G256" s="46"/>
      <c r="H256" s="46"/>
      <c r="I256" s="46"/>
      <c r="J256" s="46"/>
      <c r="K256" s="48"/>
      <c r="L256" s="46"/>
      <c r="M256" s="48"/>
      <c r="N256" s="46"/>
      <c r="O256" s="46"/>
      <c r="P256" s="47"/>
      <c r="Q256" s="46"/>
    </row>
    <row r="257" spans="1:17" ht="12.75">
      <c r="A257" s="49"/>
      <c r="B257" s="49"/>
      <c r="C257" s="49"/>
      <c r="D257" s="49"/>
      <c r="E257" s="49"/>
      <c r="F257" s="50"/>
      <c r="G257" s="49"/>
      <c r="H257" s="49"/>
      <c r="I257" s="49"/>
      <c r="J257" s="49"/>
      <c r="K257" s="72"/>
      <c r="L257" s="49"/>
      <c r="M257" s="72"/>
      <c r="N257" s="49"/>
      <c r="O257" s="49"/>
      <c r="P257" s="50"/>
      <c r="Q257" s="49"/>
    </row>
    <row r="258" spans="1:17" ht="12.75" customHeight="1">
      <c r="A258" s="173" t="s">
        <v>87</v>
      </c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49"/>
      <c r="O258" s="49"/>
      <c r="P258" s="50"/>
      <c r="Q258" s="49"/>
    </row>
    <row r="259" spans="1:17" ht="12.75">
      <c r="A259" s="49"/>
      <c r="B259" s="49"/>
      <c r="C259" s="49"/>
      <c r="D259" s="49"/>
      <c r="E259" s="49"/>
      <c r="F259" s="50"/>
      <c r="G259" s="49"/>
      <c r="H259" s="51"/>
      <c r="I259" s="49"/>
      <c r="J259" s="49"/>
      <c r="K259" s="72"/>
      <c r="L259" s="49"/>
      <c r="M259" s="72"/>
      <c r="N259" s="49"/>
      <c r="O259" s="49"/>
      <c r="P259" s="50"/>
      <c r="Q259" s="49"/>
    </row>
    <row r="260" spans="1:17" ht="12.75" customHeight="1">
      <c r="A260" s="200" t="s">
        <v>88</v>
      </c>
      <c r="B260" s="200"/>
      <c r="C260" s="200"/>
      <c r="D260" s="200"/>
      <c r="E260" s="200"/>
      <c r="F260" s="200"/>
      <c r="G260" s="200"/>
      <c r="H260" s="51"/>
      <c r="I260" s="200" t="s">
        <v>89</v>
      </c>
      <c r="J260" s="200"/>
      <c r="K260" s="200"/>
      <c r="L260" s="200"/>
      <c r="M260" s="200"/>
      <c r="N260" s="200"/>
      <c r="O260" s="200"/>
      <c r="P260" s="200"/>
      <c r="Q260" s="200"/>
    </row>
    <row r="261" spans="1:17" ht="12.75" customHeight="1">
      <c r="A261" s="145" t="s">
        <v>3</v>
      </c>
      <c r="B261" s="146" t="s">
        <v>52</v>
      </c>
      <c r="C261" s="146"/>
      <c r="D261" s="146"/>
      <c r="E261" s="146" t="s">
        <v>90</v>
      </c>
      <c r="F261" s="198" t="s">
        <v>91</v>
      </c>
      <c r="G261" s="147" t="s">
        <v>92</v>
      </c>
      <c r="H261" s="51"/>
      <c r="I261" s="145" t="s">
        <v>3</v>
      </c>
      <c r="J261" s="146" t="s">
        <v>52</v>
      </c>
      <c r="K261" s="146"/>
      <c r="L261" s="146"/>
      <c r="M261" s="146"/>
      <c r="N261" s="146"/>
      <c r="O261" s="146" t="s">
        <v>90</v>
      </c>
      <c r="P261" s="198" t="s">
        <v>91</v>
      </c>
      <c r="Q261" s="147" t="s">
        <v>92</v>
      </c>
    </row>
    <row r="262" spans="1:17" ht="12.75">
      <c r="A262" s="145"/>
      <c r="B262" s="146"/>
      <c r="C262" s="146"/>
      <c r="D262" s="146"/>
      <c r="E262" s="146"/>
      <c r="F262" s="198"/>
      <c r="G262" s="147"/>
      <c r="H262" s="51"/>
      <c r="I262" s="145"/>
      <c r="J262" s="146"/>
      <c r="K262" s="146"/>
      <c r="L262" s="146"/>
      <c r="M262" s="146"/>
      <c r="N262" s="146"/>
      <c r="O262" s="146"/>
      <c r="P262" s="198"/>
      <c r="Q262" s="147"/>
    </row>
    <row r="263" spans="1:17" ht="12.75">
      <c r="A263" s="73">
        <v>1</v>
      </c>
      <c r="B263" s="54">
        <v>1.2</v>
      </c>
      <c r="C263" s="55" t="s">
        <v>54</v>
      </c>
      <c r="D263" s="56">
        <v>3</v>
      </c>
      <c r="E263" s="57">
        <f aca="true" t="shared" si="10" ref="E263:E277">B263*D263</f>
        <v>3.5999999999999996</v>
      </c>
      <c r="F263" s="74">
        <v>150.6</v>
      </c>
      <c r="G263" s="75">
        <v>13017.62</v>
      </c>
      <c r="H263" s="51"/>
      <c r="I263" s="73">
        <v>1</v>
      </c>
      <c r="J263" s="54">
        <v>0.5</v>
      </c>
      <c r="K263" s="60" t="s">
        <v>54</v>
      </c>
      <c r="L263" s="61">
        <v>0.5</v>
      </c>
      <c r="M263" s="60" t="s">
        <v>54</v>
      </c>
      <c r="N263" s="56">
        <v>3</v>
      </c>
      <c r="O263" s="57">
        <f>(J263+L263)*N263</f>
        <v>3</v>
      </c>
      <c r="P263" s="74">
        <v>122</v>
      </c>
      <c r="Q263" s="75">
        <v>11789.43</v>
      </c>
    </row>
    <row r="264" spans="1:17" ht="12.75">
      <c r="A264" s="73">
        <v>2</v>
      </c>
      <c r="B264" s="54">
        <v>1.1</v>
      </c>
      <c r="C264" s="55" t="s">
        <v>54</v>
      </c>
      <c r="D264" s="56">
        <v>3</v>
      </c>
      <c r="E264" s="57">
        <f t="shared" si="10"/>
        <v>3.3000000000000003</v>
      </c>
      <c r="F264" s="74">
        <v>141.3</v>
      </c>
      <c r="G264" s="75">
        <v>12193.72</v>
      </c>
      <c r="H264" s="51"/>
      <c r="I264" s="73">
        <v>2</v>
      </c>
      <c r="J264" s="62">
        <v>0.30000000000000004</v>
      </c>
      <c r="K264" s="63" t="s">
        <v>54</v>
      </c>
      <c r="L264" s="64">
        <v>0.30000000000000004</v>
      </c>
      <c r="M264" s="63" t="s">
        <v>54</v>
      </c>
      <c r="N264" s="56">
        <v>3</v>
      </c>
      <c r="O264" s="57">
        <f>(J264+L264)*N264</f>
        <v>1.8000000000000003</v>
      </c>
      <c r="P264" s="74">
        <v>84.9</v>
      </c>
      <c r="Q264" s="75">
        <v>10553.62</v>
      </c>
    </row>
    <row r="265" spans="1:17" ht="12.75">
      <c r="A265" s="73">
        <v>3</v>
      </c>
      <c r="B265" s="54">
        <v>1</v>
      </c>
      <c r="C265" s="55" t="s">
        <v>54</v>
      </c>
      <c r="D265" s="56">
        <v>3</v>
      </c>
      <c r="E265" s="57">
        <f t="shared" si="10"/>
        <v>3</v>
      </c>
      <c r="F265" s="74">
        <v>132.1</v>
      </c>
      <c r="G265" s="75">
        <v>11864.16</v>
      </c>
      <c r="H265" s="51"/>
      <c r="I265" s="49"/>
      <c r="J265" s="49"/>
      <c r="K265" s="72"/>
      <c r="L265" s="49"/>
      <c r="M265" s="72"/>
      <c r="N265" s="49"/>
      <c r="O265" s="49"/>
      <c r="P265" s="50"/>
      <c r="Q265" s="49"/>
    </row>
    <row r="266" spans="1:17" ht="12.75" customHeight="1">
      <c r="A266" s="73">
        <v>4</v>
      </c>
      <c r="B266" s="54">
        <v>0.9</v>
      </c>
      <c r="C266" s="55" t="s">
        <v>54</v>
      </c>
      <c r="D266" s="56">
        <v>3</v>
      </c>
      <c r="E266" s="57">
        <f t="shared" si="10"/>
        <v>2.7</v>
      </c>
      <c r="F266" s="74">
        <v>120.9</v>
      </c>
      <c r="G266" s="75">
        <v>11369.82</v>
      </c>
      <c r="H266" s="51"/>
      <c r="I266" s="200" t="s">
        <v>93</v>
      </c>
      <c r="J266" s="200"/>
      <c r="K266" s="200"/>
      <c r="L266" s="200"/>
      <c r="M266" s="200"/>
      <c r="N266" s="200"/>
      <c r="O266" s="200"/>
      <c r="P266" s="200"/>
      <c r="Q266" s="200"/>
    </row>
    <row r="267" spans="1:17" ht="12.75" customHeight="1">
      <c r="A267" s="73">
        <v>5</v>
      </c>
      <c r="B267" s="54">
        <v>0.8</v>
      </c>
      <c r="C267" s="55" t="s">
        <v>54</v>
      </c>
      <c r="D267" s="56">
        <v>3</v>
      </c>
      <c r="E267" s="57">
        <f t="shared" si="10"/>
        <v>2.4000000000000004</v>
      </c>
      <c r="F267" s="74">
        <v>111.6</v>
      </c>
      <c r="G267" s="75">
        <v>10875.48</v>
      </c>
      <c r="H267" s="51"/>
      <c r="I267" s="145" t="s">
        <v>3</v>
      </c>
      <c r="J267" s="146" t="s">
        <v>52</v>
      </c>
      <c r="K267" s="146"/>
      <c r="L267" s="146"/>
      <c r="M267" s="146"/>
      <c r="N267" s="146"/>
      <c r="O267" s="146" t="s">
        <v>90</v>
      </c>
      <c r="P267" s="198" t="s">
        <v>91</v>
      </c>
      <c r="Q267" s="147" t="s">
        <v>92</v>
      </c>
    </row>
    <row r="268" spans="1:17" ht="12.75">
      <c r="A268" s="73">
        <v>6</v>
      </c>
      <c r="B268" s="54">
        <v>0.75</v>
      </c>
      <c r="C268" s="55" t="s">
        <v>54</v>
      </c>
      <c r="D268" s="56">
        <v>3</v>
      </c>
      <c r="E268" s="57">
        <f t="shared" si="10"/>
        <v>2.25</v>
      </c>
      <c r="F268" s="74">
        <v>107</v>
      </c>
      <c r="G268" s="75">
        <v>10710.7</v>
      </c>
      <c r="H268" s="51"/>
      <c r="I268" s="145"/>
      <c r="J268" s="146"/>
      <c r="K268" s="146"/>
      <c r="L268" s="146"/>
      <c r="M268" s="146"/>
      <c r="N268" s="146"/>
      <c r="O268" s="146"/>
      <c r="P268" s="198"/>
      <c r="Q268" s="147"/>
    </row>
    <row r="269" spans="1:17" ht="12.75">
      <c r="A269" s="73">
        <v>7</v>
      </c>
      <c r="B269" s="54">
        <v>0.7</v>
      </c>
      <c r="C269" s="55" t="s">
        <v>54</v>
      </c>
      <c r="D269" s="56">
        <v>3</v>
      </c>
      <c r="E269" s="57">
        <f t="shared" si="10"/>
        <v>2.0999999999999996</v>
      </c>
      <c r="F269" s="74">
        <v>102.4</v>
      </c>
      <c r="G269" s="75">
        <v>10216.36</v>
      </c>
      <c r="H269" s="51"/>
      <c r="I269" s="73">
        <v>1</v>
      </c>
      <c r="J269" s="54">
        <v>0.6000000000000001</v>
      </c>
      <c r="K269" s="60" t="s">
        <v>54</v>
      </c>
      <c r="L269" s="61">
        <v>0.6000000000000001</v>
      </c>
      <c r="M269" s="60" t="s">
        <v>54</v>
      </c>
      <c r="N269" s="56">
        <v>3</v>
      </c>
      <c r="O269" s="57">
        <f>(J269+L269)*N269</f>
        <v>3.6000000000000005</v>
      </c>
      <c r="P269" s="74">
        <v>153.4</v>
      </c>
      <c r="Q269" s="75">
        <v>15818.88</v>
      </c>
    </row>
    <row r="270" spans="1:17" ht="12.75">
      <c r="A270" s="73">
        <v>8</v>
      </c>
      <c r="B270" s="54">
        <v>0.65</v>
      </c>
      <c r="C270" s="55" t="s">
        <v>54</v>
      </c>
      <c r="D270" s="56">
        <v>3</v>
      </c>
      <c r="E270" s="57">
        <f t="shared" si="10"/>
        <v>1.9500000000000002</v>
      </c>
      <c r="F270" s="74">
        <v>97.7</v>
      </c>
      <c r="G270" s="75">
        <v>9969.19</v>
      </c>
      <c r="H270" s="51"/>
      <c r="I270" s="73">
        <v>2</v>
      </c>
      <c r="J270" s="54">
        <v>0.5</v>
      </c>
      <c r="K270" s="60" t="s">
        <v>54</v>
      </c>
      <c r="L270" s="61">
        <v>0.5</v>
      </c>
      <c r="M270" s="60" t="s">
        <v>54</v>
      </c>
      <c r="N270" s="56">
        <v>3</v>
      </c>
      <c r="O270" s="57">
        <f>(J270+L270)*N270</f>
        <v>3</v>
      </c>
      <c r="P270" s="74">
        <v>134.8</v>
      </c>
      <c r="Q270" s="75">
        <v>13182.4</v>
      </c>
    </row>
    <row r="271" spans="1:17" ht="12.75">
      <c r="A271" s="73">
        <v>9</v>
      </c>
      <c r="B271" s="54">
        <v>0.6000000000000001</v>
      </c>
      <c r="C271" s="55" t="s">
        <v>54</v>
      </c>
      <c r="D271" s="56">
        <v>3</v>
      </c>
      <c r="E271" s="57">
        <f t="shared" si="10"/>
        <v>1.8000000000000003</v>
      </c>
      <c r="F271" s="74">
        <v>91.2</v>
      </c>
      <c r="G271" s="75">
        <v>9722.02</v>
      </c>
      <c r="H271" s="51"/>
      <c r="I271" s="49"/>
      <c r="J271" s="49"/>
      <c r="K271" s="72"/>
      <c r="L271" s="49"/>
      <c r="M271" s="72"/>
      <c r="N271" s="49"/>
      <c r="O271" s="49"/>
      <c r="P271" s="50"/>
      <c r="Q271" s="49"/>
    </row>
    <row r="272" spans="1:17" ht="12.75">
      <c r="A272" s="73">
        <v>10</v>
      </c>
      <c r="B272" s="54">
        <v>0.55</v>
      </c>
      <c r="C272" s="55" t="s">
        <v>54</v>
      </c>
      <c r="D272" s="56">
        <v>3</v>
      </c>
      <c r="E272" s="57">
        <f t="shared" si="10"/>
        <v>1.6500000000000001</v>
      </c>
      <c r="F272" s="74">
        <v>86.5</v>
      </c>
      <c r="G272" s="75">
        <v>9392.46</v>
      </c>
      <c r="H272" s="51"/>
      <c r="I272" s="49"/>
      <c r="J272" s="49"/>
      <c r="K272" s="72"/>
      <c r="L272" s="49"/>
      <c r="M272" s="72"/>
      <c r="N272" s="49"/>
      <c r="O272" s="49"/>
      <c r="P272" s="50"/>
      <c r="Q272" s="49"/>
    </row>
    <row r="273" spans="1:17" ht="12.75" customHeight="1">
      <c r="A273" s="73">
        <v>11</v>
      </c>
      <c r="B273" s="54">
        <v>0.5</v>
      </c>
      <c r="C273" s="55" t="s">
        <v>54</v>
      </c>
      <c r="D273" s="56">
        <v>3</v>
      </c>
      <c r="E273" s="57">
        <f t="shared" si="10"/>
        <v>1.5</v>
      </c>
      <c r="F273" s="74">
        <v>81.9</v>
      </c>
      <c r="G273" s="75">
        <v>9062.9</v>
      </c>
      <c r="H273" s="51"/>
      <c r="I273" s="200" t="s">
        <v>94</v>
      </c>
      <c r="J273" s="200"/>
      <c r="K273" s="200"/>
      <c r="L273" s="200"/>
      <c r="M273" s="200"/>
      <c r="N273" s="200"/>
      <c r="O273" s="200"/>
      <c r="P273" s="200"/>
      <c r="Q273" s="200"/>
    </row>
    <row r="274" spans="1:17" ht="12.75" customHeight="1">
      <c r="A274" s="73">
        <v>12</v>
      </c>
      <c r="B274" s="54">
        <v>0.45</v>
      </c>
      <c r="C274" s="55" t="s">
        <v>54</v>
      </c>
      <c r="D274" s="56">
        <v>3</v>
      </c>
      <c r="E274" s="57">
        <f t="shared" si="10"/>
        <v>1.35</v>
      </c>
      <c r="F274" s="74">
        <v>77.3</v>
      </c>
      <c r="G274" s="75">
        <v>8815.73</v>
      </c>
      <c r="H274" s="51"/>
      <c r="I274" s="145" t="s">
        <v>3</v>
      </c>
      <c r="J274" s="146" t="s">
        <v>52</v>
      </c>
      <c r="K274" s="146"/>
      <c r="L274" s="146"/>
      <c r="M274" s="146"/>
      <c r="N274" s="146"/>
      <c r="O274" s="146" t="s">
        <v>90</v>
      </c>
      <c r="P274" s="198" t="s">
        <v>91</v>
      </c>
      <c r="Q274" s="147" t="s">
        <v>92</v>
      </c>
    </row>
    <row r="275" spans="1:17" ht="12.75">
      <c r="A275" s="73">
        <v>13</v>
      </c>
      <c r="B275" s="54">
        <v>0.4</v>
      </c>
      <c r="C275" s="55" t="s">
        <v>54</v>
      </c>
      <c r="D275" s="56">
        <v>3</v>
      </c>
      <c r="E275" s="57">
        <f t="shared" si="10"/>
        <v>1.2000000000000002</v>
      </c>
      <c r="F275" s="74">
        <v>72.7</v>
      </c>
      <c r="G275" s="75">
        <v>8568.56</v>
      </c>
      <c r="H275" s="51"/>
      <c r="I275" s="145"/>
      <c r="J275" s="146"/>
      <c r="K275" s="146"/>
      <c r="L275" s="146"/>
      <c r="M275" s="146"/>
      <c r="N275" s="146"/>
      <c r="O275" s="146"/>
      <c r="P275" s="198"/>
      <c r="Q275" s="147"/>
    </row>
    <row r="276" spans="1:17" ht="12.75">
      <c r="A276" s="73">
        <v>14</v>
      </c>
      <c r="B276" s="54">
        <v>0.30000000000000004</v>
      </c>
      <c r="C276" s="55" t="s">
        <v>54</v>
      </c>
      <c r="D276" s="56">
        <v>3</v>
      </c>
      <c r="E276" s="57">
        <f t="shared" si="10"/>
        <v>0.9000000000000001</v>
      </c>
      <c r="F276" s="74">
        <v>63.4</v>
      </c>
      <c r="G276" s="75">
        <v>7415.1</v>
      </c>
      <c r="H276" s="51"/>
      <c r="I276" s="73">
        <v>1</v>
      </c>
      <c r="J276" s="54">
        <v>0.5</v>
      </c>
      <c r="K276" s="60" t="s">
        <v>54</v>
      </c>
      <c r="L276" s="61">
        <v>0.5</v>
      </c>
      <c r="M276" s="60" t="s">
        <v>54</v>
      </c>
      <c r="N276" s="56">
        <v>3</v>
      </c>
      <c r="O276" s="57">
        <f>(J276+L276)*N276</f>
        <v>3</v>
      </c>
      <c r="P276" s="74">
        <v>116.2</v>
      </c>
      <c r="Q276" s="75">
        <v>13421.1</v>
      </c>
    </row>
    <row r="277" spans="1:17" ht="12.75">
      <c r="A277" s="73">
        <v>15</v>
      </c>
      <c r="B277" s="54">
        <v>0.25</v>
      </c>
      <c r="C277" s="55" t="s">
        <v>54</v>
      </c>
      <c r="D277" s="56">
        <v>3</v>
      </c>
      <c r="E277" s="57">
        <f t="shared" si="10"/>
        <v>0.75</v>
      </c>
      <c r="F277" s="74">
        <v>58.8</v>
      </c>
      <c r="G277" s="75">
        <v>7250.32</v>
      </c>
      <c r="H277" s="51"/>
      <c r="I277" s="73">
        <v>2</v>
      </c>
      <c r="J277" s="62">
        <v>0.30000000000000004</v>
      </c>
      <c r="K277" s="63" t="s">
        <v>54</v>
      </c>
      <c r="L277" s="64">
        <v>0.30000000000000004</v>
      </c>
      <c r="M277" s="63" t="s">
        <v>54</v>
      </c>
      <c r="N277" s="56">
        <v>3</v>
      </c>
      <c r="O277" s="57">
        <f>(J277+L277)*N277</f>
        <v>1.8000000000000003</v>
      </c>
      <c r="P277" s="74">
        <v>80.8</v>
      </c>
      <c r="Q277" s="75">
        <v>10164</v>
      </c>
    </row>
    <row r="278" spans="1:17" ht="12.75">
      <c r="A278" s="49"/>
      <c r="B278" s="49"/>
      <c r="C278" s="49"/>
      <c r="D278" s="49"/>
      <c r="E278" s="49"/>
      <c r="F278" s="50"/>
      <c r="G278" s="49"/>
      <c r="H278" s="51"/>
      <c r="I278" s="51"/>
      <c r="J278" s="51"/>
      <c r="K278" s="76"/>
      <c r="L278" s="51"/>
      <c r="M278" s="76"/>
      <c r="N278" s="49"/>
      <c r="O278" s="49"/>
      <c r="P278" s="50"/>
      <c r="Q278" s="49"/>
    </row>
    <row r="279" spans="1:17" ht="12.75" customHeight="1">
      <c r="A279" s="200" t="s">
        <v>95</v>
      </c>
      <c r="B279" s="200"/>
      <c r="C279" s="200"/>
      <c r="D279" s="200"/>
      <c r="E279" s="200"/>
      <c r="F279" s="200"/>
      <c r="G279" s="200"/>
      <c r="H279" s="51"/>
      <c r="I279" s="200" t="s">
        <v>96</v>
      </c>
      <c r="J279" s="200"/>
      <c r="K279" s="200"/>
      <c r="L279" s="200"/>
      <c r="M279" s="200"/>
      <c r="N279" s="200"/>
      <c r="O279" s="200"/>
      <c r="P279" s="200"/>
      <c r="Q279" s="200"/>
    </row>
    <row r="280" spans="1:17" ht="12.75" customHeight="1">
      <c r="A280" s="145" t="s">
        <v>3</v>
      </c>
      <c r="B280" s="146" t="s">
        <v>52</v>
      </c>
      <c r="C280" s="146"/>
      <c r="D280" s="146"/>
      <c r="E280" s="146" t="s">
        <v>90</v>
      </c>
      <c r="F280" s="198" t="s">
        <v>91</v>
      </c>
      <c r="G280" s="147" t="s">
        <v>92</v>
      </c>
      <c r="H280" s="51"/>
      <c r="I280" s="145" t="s">
        <v>3</v>
      </c>
      <c r="J280" s="146" t="s">
        <v>52</v>
      </c>
      <c r="K280" s="146"/>
      <c r="L280" s="146"/>
      <c r="M280" s="146"/>
      <c r="N280" s="146"/>
      <c r="O280" s="146" t="s">
        <v>90</v>
      </c>
      <c r="P280" s="198" t="s">
        <v>91</v>
      </c>
      <c r="Q280" s="147" t="s">
        <v>92</v>
      </c>
    </row>
    <row r="281" spans="1:17" ht="12.75">
      <c r="A281" s="145"/>
      <c r="B281" s="146"/>
      <c r="C281" s="146"/>
      <c r="D281" s="146"/>
      <c r="E281" s="146"/>
      <c r="F281" s="198"/>
      <c r="G281" s="147"/>
      <c r="H281" s="51"/>
      <c r="I281" s="145"/>
      <c r="J281" s="146"/>
      <c r="K281" s="146"/>
      <c r="L281" s="146"/>
      <c r="M281" s="146"/>
      <c r="N281" s="146"/>
      <c r="O281" s="146"/>
      <c r="P281" s="198"/>
      <c r="Q281" s="147"/>
    </row>
    <row r="282" spans="1:17" ht="14.25">
      <c r="A282" s="73">
        <v>1</v>
      </c>
      <c r="B282" s="54">
        <v>0.82</v>
      </c>
      <c r="C282" s="55" t="s">
        <v>54</v>
      </c>
      <c r="D282" s="56">
        <v>3</v>
      </c>
      <c r="E282" s="57">
        <f>B282*D282</f>
        <v>2.46</v>
      </c>
      <c r="F282" s="74">
        <v>125.3</v>
      </c>
      <c r="G282" s="75">
        <v>15672.8</v>
      </c>
      <c r="H282" s="51"/>
      <c r="I282" s="67">
        <v>1</v>
      </c>
      <c r="J282" s="199">
        <v>3</v>
      </c>
      <c r="K282" s="199"/>
      <c r="L282" s="199"/>
      <c r="M282" s="199"/>
      <c r="N282" s="199"/>
      <c r="O282" s="68" t="s">
        <v>75</v>
      </c>
      <c r="P282" s="74">
        <v>27</v>
      </c>
      <c r="Q282" s="75">
        <v>3678.13</v>
      </c>
    </row>
    <row r="283" spans="1:17" ht="12.75">
      <c r="A283" s="73">
        <v>2</v>
      </c>
      <c r="B283" s="54">
        <v>0.72</v>
      </c>
      <c r="C283" s="55" t="s">
        <v>54</v>
      </c>
      <c r="D283" s="56">
        <v>3</v>
      </c>
      <c r="E283" s="57">
        <f>B283*D283</f>
        <v>2.16</v>
      </c>
      <c r="F283" s="74">
        <v>115.4</v>
      </c>
      <c r="G283" s="75">
        <v>13017.62</v>
      </c>
      <c r="H283" s="51"/>
      <c r="I283" s="51"/>
      <c r="J283" s="51"/>
      <c r="K283" s="76"/>
      <c r="L283" s="51"/>
      <c r="M283" s="76"/>
      <c r="N283" s="49"/>
      <c r="O283" s="49"/>
      <c r="P283" s="50"/>
      <c r="Q283" s="49"/>
    </row>
    <row r="284" spans="1:17" ht="12.75">
      <c r="A284" s="51"/>
      <c r="B284" s="69"/>
      <c r="C284" s="70"/>
      <c r="D284" s="70"/>
      <c r="E284" s="69"/>
      <c r="F284" s="66"/>
      <c r="G284" s="71"/>
      <c r="H284" s="51"/>
      <c r="I284" s="51"/>
      <c r="J284" s="51"/>
      <c r="K284" s="76"/>
      <c r="L284" s="51"/>
      <c r="M284" s="76"/>
      <c r="N284" s="49"/>
      <c r="O284" s="49"/>
      <c r="P284" s="50"/>
      <c r="Q284" s="49"/>
    </row>
    <row r="285" spans="1:17" ht="14.25">
      <c r="A285" s="201"/>
      <c r="B285" s="201"/>
      <c r="C285" s="201"/>
      <c r="D285" s="201"/>
      <c r="E285" s="201"/>
      <c r="F285" s="201"/>
      <c r="G285" s="201"/>
      <c r="H285" s="201"/>
      <c r="I285" s="201"/>
      <c r="J285" s="201"/>
      <c r="K285" s="201"/>
      <c r="L285" s="201"/>
      <c r="M285" s="201"/>
      <c r="N285" s="201"/>
      <c r="O285" s="201"/>
      <c r="P285" s="201"/>
      <c r="Q285" s="201"/>
    </row>
    <row r="286" spans="1:17" ht="12.75" customHeight="1">
      <c r="A286" s="173" t="s">
        <v>99</v>
      </c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49"/>
      <c r="O286" s="49"/>
      <c r="P286" s="50"/>
      <c r="Q286" s="49"/>
    </row>
    <row r="287" spans="1:17" ht="12.75">
      <c r="A287" s="49"/>
      <c r="B287" s="49"/>
      <c r="C287" s="49"/>
      <c r="D287" s="49"/>
      <c r="E287" s="49"/>
      <c r="F287" s="50"/>
      <c r="G287" s="49"/>
      <c r="H287" s="51"/>
      <c r="I287" s="49"/>
      <c r="J287" s="49"/>
      <c r="K287" s="72"/>
      <c r="L287" s="49"/>
      <c r="M287" s="72"/>
      <c r="N287" s="49"/>
      <c r="O287" s="49"/>
      <c r="P287" s="50"/>
      <c r="Q287" s="49"/>
    </row>
    <row r="288" spans="1:17" ht="12.75" customHeight="1">
      <c r="A288" s="200" t="s">
        <v>88</v>
      </c>
      <c r="B288" s="200"/>
      <c r="C288" s="200"/>
      <c r="D288" s="200"/>
      <c r="E288" s="200"/>
      <c r="F288" s="200"/>
      <c r="G288" s="200"/>
      <c r="H288" s="51"/>
      <c r="I288" s="200" t="s">
        <v>89</v>
      </c>
      <c r="J288" s="200"/>
      <c r="K288" s="200"/>
      <c r="L288" s="200"/>
      <c r="M288" s="200"/>
      <c r="N288" s="200"/>
      <c r="O288" s="200"/>
      <c r="P288" s="200"/>
      <c r="Q288" s="200"/>
    </row>
    <row r="289" spans="1:17" ht="12.75" customHeight="1">
      <c r="A289" s="145" t="s">
        <v>3</v>
      </c>
      <c r="B289" s="146" t="s">
        <v>52</v>
      </c>
      <c r="C289" s="146"/>
      <c r="D289" s="146"/>
      <c r="E289" s="146" t="s">
        <v>90</v>
      </c>
      <c r="F289" s="198" t="s">
        <v>91</v>
      </c>
      <c r="G289" s="147" t="s">
        <v>92</v>
      </c>
      <c r="H289" s="51"/>
      <c r="I289" s="145" t="s">
        <v>3</v>
      </c>
      <c r="J289" s="146" t="s">
        <v>52</v>
      </c>
      <c r="K289" s="146"/>
      <c r="L289" s="146"/>
      <c r="M289" s="146"/>
      <c r="N289" s="146"/>
      <c r="O289" s="146" t="s">
        <v>90</v>
      </c>
      <c r="P289" s="198" t="s">
        <v>91</v>
      </c>
      <c r="Q289" s="147" t="s">
        <v>92</v>
      </c>
    </row>
    <row r="290" spans="1:17" ht="12.75">
      <c r="A290" s="145"/>
      <c r="B290" s="146"/>
      <c r="C290" s="146"/>
      <c r="D290" s="146"/>
      <c r="E290" s="146"/>
      <c r="F290" s="198"/>
      <c r="G290" s="147"/>
      <c r="H290" s="51"/>
      <c r="I290" s="145"/>
      <c r="J290" s="146"/>
      <c r="K290" s="146"/>
      <c r="L290" s="146"/>
      <c r="M290" s="146"/>
      <c r="N290" s="146"/>
      <c r="O290" s="146"/>
      <c r="P290" s="198"/>
      <c r="Q290" s="147"/>
    </row>
    <row r="291" spans="1:17" ht="12.75">
      <c r="A291" s="73">
        <v>1</v>
      </c>
      <c r="B291" s="54">
        <v>1.2</v>
      </c>
      <c r="C291" s="55" t="s">
        <v>54</v>
      </c>
      <c r="D291" s="56">
        <v>3.3</v>
      </c>
      <c r="E291" s="57">
        <f aca="true" t="shared" si="11" ref="E291:E305">B291*D291</f>
        <v>3.9599999999999995</v>
      </c>
      <c r="F291" s="74">
        <v>164.2</v>
      </c>
      <c r="G291" s="75">
        <v>14319.38</v>
      </c>
      <c r="H291" s="51"/>
      <c r="I291" s="73">
        <v>1</v>
      </c>
      <c r="J291" s="54">
        <v>0.5</v>
      </c>
      <c r="K291" s="60" t="s">
        <v>54</v>
      </c>
      <c r="L291" s="61">
        <v>0.5</v>
      </c>
      <c r="M291" s="60" t="s">
        <v>54</v>
      </c>
      <c r="N291" s="56">
        <v>3.3</v>
      </c>
      <c r="O291" s="57">
        <f>(J291+L291)*N291</f>
        <v>3.3</v>
      </c>
      <c r="P291" s="74">
        <v>133.5</v>
      </c>
      <c r="Q291" s="75">
        <v>12968.37</v>
      </c>
    </row>
    <row r="292" spans="1:17" ht="12.75">
      <c r="A292" s="73">
        <v>2</v>
      </c>
      <c r="B292" s="54">
        <v>1.1</v>
      </c>
      <c r="C292" s="55" t="s">
        <v>54</v>
      </c>
      <c r="D292" s="56">
        <v>3.3</v>
      </c>
      <c r="E292" s="57">
        <f t="shared" si="11"/>
        <v>3.63</v>
      </c>
      <c r="F292" s="74">
        <v>154.1</v>
      </c>
      <c r="G292" s="75">
        <v>13413.09</v>
      </c>
      <c r="H292" s="51"/>
      <c r="I292" s="73">
        <v>2</v>
      </c>
      <c r="J292" s="62">
        <v>0.30000000000000004</v>
      </c>
      <c r="K292" s="63" t="s">
        <v>54</v>
      </c>
      <c r="L292" s="64">
        <v>0.30000000000000004</v>
      </c>
      <c r="M292" s="63" t="s">
        <v>54</v>
      </c>
      <c r="N292" s="56">
        <v>3.3</v>
      </c>
      <c r="O292" s="57">
        <f>(J292+L292)*N292</f>
        <v>1.9800000000000002</v>
      </c>
      <c r="P292" s="74">
        <v>93</v>
      </c>
      <c r="Q292" s="75">
        <v>11608.98</v>
      </c>
    </row>
    <row r="293" spans="1:17" ht="12.75">
      <c r="A293" s="73">
        <v>3</v>
      </c>
      <c r="B293" s="54">
        <v>1</v>
      </c>
      <c r="C293" s="55" t="s">
        <v>54</v>
      </c>
      <c r="D293" s="56">
        <v>3.3</v>
      </c>
      <c r="E293" s="57">
        <f t="shared" si="11"/>
        <v>3.3</v>
      </c>
      <c r="F293" s="74">
        <v>144.1</v>
      </c>
      <c r="G293" s="75">
        <v>13050.58</v>
      </c>
      <c r="H293" s="51"/>
      <c r="I293" s="49"/>
      <c r="J293" s="49"/>
      <c r="K293" s="72"/>
      <c r="L293" s="49"/>
      <c r="M293" s="72"/>
      <c r="N293" s="49"/>
      <c r="O293" s="49"/>
      <c r="P293" s="50"/>
      <c r="Q293" s="49"/>
    </row>
    <row r="294" spans="1:17" ht="12.75" customHeight="1">
      <c r="A294" s="73">
        <v>4</v>
      </c>
      <c r="B294" s="54">
        <v>0.9</v>
      </c>
      <c r="C294" s="55" t="s">
        <v>54</v>
      </c>
      <c r="D294" s="56">
        <v>3.3</v>
      </c>
      <c r="E294" s="57">
        <f t="shared" si="11"/>
        <v>2.9699999999999998</v>
      </c>
      <c r="F294" s="74">
        <v>132</v>
      </c>
      <c r="G294" s="75">
        <v>12506.8</v>
      </c>
      <c r="H294" s="51"/>
      <c r="I294" s="200" t="s">
        <v>93</v>
      </c>
      <c r="J294" s="200"/>
      <c r="K294" s="200"/>
      <c r="L294" s="200"/>
      <c r="M294" s="200"/>
      <c r="N294" s="200"/>
      <c r="O294" s="200"/>
      <c r="P294" s="200"/>
      <c r="Q294" s="200"/>
    </row>
    <row r="295" spans="1:17" ht="12.75" customHeight="1">
      <c r="A295" s="73">
        <v>5</v>
      </c>
      <c r="B295" s="54">
        <v>0.8</v>
      </c>
      <c r="C295" s="55" t="s">
        <v>54</v>
      </c>
      <c r="D295" s="56">
        <v>3.3</v>
      </c>
      <c r="E295" s="57">
        <f t="shared" si="11"/>
        <v>2.64</v>
      </c>
      <c r="F295" s="74">
        <v>121.9</v>
      </c>
      <c r="G295" s="75">
        <v>11963.03</v>
      </c>
      <c r="H295" s="51"/>
      <c r="I295" s="145" t="s">
        <v>3</v>
      </c>
      <c r="J295" s="146" t="s">
        <v>52</v>
      </c>
      <c r="K295" s="146"/>
      <c r="L295" s="146"/>
      <c r="M295" s="146"/>
      <c r="N295" s="146"/>
      <c r="O295" s="146" t="s">
        <v>90</v>
      </c>
      <c r="P295" s="198" t="s">
        <v>91</v>
      </c>
      <c r="Q295" s="147" t="s">
        <v>92</v>
      </c>
    </row>
    <row r="296" spans="1:17" ht="12.75">
      <c r="A296" s="73">
        <v>6</v>
      </c>
      <c r="B296" s="54">
        <v>0.75</v>
      </c>
      <c r="C296" s="55" t="s">
        <v>54</v>
      </c>
      <c r="D296" s="56">
        <v>3.3</v>
      </c>
      <c r="E296" s="57">
        <f t="shared" si="11"/>
        <v>2.4749999999999996</v>
      </c>
      <c r="F296" s="74">
        <v>116.9</v>
      </c>
      <c r="G296" s="75">
        <v>11781.77</v>
      </c>
      <c r="H296" s="51"/>
      <c r="I296" s="145"/>
      <c r="J296" s="146"/>
      <c r="K296" s="146"/>
      <c r="L296" s="146"/>
      <c r="M296" s="146"/>
      <c r="N296" s="146"/>
      <c r="O296" s="146"/>
      <c r="P296" s="198"/>
      <c r="Q296" s="147"/>
    </row>
    <row r="297" spans="1:17" ht="12.75">
      <c r="A297" s="73">
        <v>7</v>
      </c>
      <c r="B297" s="54">
        <v>0.7</v>
      </c>
      <c r="C297" s="55" t="s">
        <v>54</v>
      </c>
      <c r="D297" s="56">
        <v>3.3</v>
      </c>
      <c r="E297" s="57">
        <f t="shared" si="11"/>
        <v>2.3099999999999996</v>
      </c>
      <c r="F297" s="74">
        <v>111.9</v>
      </c>
      <c r="G297" s="75">
        <v>11238</v>
      </c>
      <c r="H297" s="51"/>
      <c r="I297" s="73">
        <v>1</v>
      </c>
      <c r="J297" s="54">
        <v>0.6000000000000001</v>
      </c>
      <c r="K297" s="60" t="s">
        <v>54</v>
      </c>
      <c r="L297" s="61">
        <v>0.6000000000000001</v>
      </c>
      <c r="M297" s="60" t="s">
        <v>54</v>
      </c>
      <c r="N297" s="56">
        <v>3.3</v>
      </c>
      <c r="O297" s="57">
        <f>(J297+L297)*N297</f>
        <v>3.9600000000000004</v>
      </c>
      <c r="P297" s="74">
        <v>167.5</v>
      </c>
      <c r="Q297" s="75">
        <v>17400.77</v>
      </c>
    </row>
    <row r="298" spans="1:17" ht="12.75">
      <c r="A298" s="73">
        <v>8</v>
      </c>
      <c r="B298" s="54">
        <v>0.65</v>
      </c>
      <c r="C298" s="55" t="s">
        <v>54</v>
      </c>
      <c r="D298" s="56">
        <v>3.3</v>
      </c>
      <c r="E298" s="57">
        <f t="shared" si="11"/>
        <v>2.145</v>
      </c>
      <c r="F298" s="74">
        <v>106.8</v>
      </c>
      <c r="G298" s="75">
        <v>10966.11</v>
      </c>
      <c r="H298" s="51"/>
      <c r="I298" s="73">
        <v>2</v>
      </c>
      <c r="J298" s="54">
        <v>0.5</v>
      </c>
      <c r="K298" s="60" t="s">
        <v>54</v>
      </c>
      <c r="L298" s="61">
        <v>0.5</v>
      </c>
      <c r="M298" s="60" t="s">
        <v>54</v>
      </c>
      <c r="N298" s="56">
        <v>3.3</v>
      </c>
      <c r="O298" s="57">
        <f>(J298+L298)*N298</f>
        <v>3.3</v>
      </c>
      <c r="P298" s="74">
        <v>147.3</v>
      </c>
      <c r="Q298" s="75">
        <v>14500.64</v>
      </c>
    </row>
    <row r="299" spans="1:17" ht="12.75">
      <c r="A299" s="73">
        <v>9</v>
      </c>
      <c r="B299" s="54">
        <v>0.6000000000000001</v>
      </c>
      <c r="C299" s="55" t="s">
        <v>54</v>
      </c>
      <c r="D299" s="56">
        <v>3.3</v>
      </c>
      <c r="E299" s="57">
        <f t="shared" si="11"/>
        <v>1.9800000000000002</v>
      </c>
      <c r="F299" s="74">
        <v>99.8</v>
      </c>
      <c r="G299" s="75">
        <v>10694.22</v>
      </c>
      <c r="H299" s="51"/>
      <c r="I299" s="49"/>
      <c r="J299" s="49"/>
      <c r="K299" s="72"/>
      <c r="L299" s="49"/>
      <c r="M299" s="72"/>
      <c r="N299" s="49"/>
      <c r="O299" s="49"/>
      <c r="P299" s="50"/>
      <c r="Q299" s="49"/>
    </row>
    <row r="300" spans="1:17" ht="12.75">
      <c r="A300" s="73">
        <v>10</v>
      </c>
      <c r="B300" s="54">
        <v>0.55</v>
      </c>
      <c r="C300" s="55" t="s">
        <v>54</v>
      </c>
      <c r="D300" s="56">
        <v>3.3</v>
      </c>
      <c r="E300" s="57">
        <f t="shared" si="11"/>
        <v>1.815</v>
      </c>
      <c r="F300" s="74">
        <v>94.8</v>
      </c>
      <c r="G300" s="75">
        <v>10331.71</v>
      </c>
      <c r="H300" s="51"/>
      <c r="I300" s="49"/>
      <c r="J300" s="49"/>
      <c r="K300" s="72"/>
      <c r="L300" s="49"/>
      <c r="M300" s="72"/>
      <c r="N300" s="49"/>
      <c r="O300" s="49"/>
      <c r="P300" s="50"/>
      <c r="Q300" s="49"/>
    </row>
    <row r="301" spans="1:17" ht="12.75" customHeight="1">
      <c r="A301" s="73">
        <v>11</v>
      </c>
      <c r="B301" s="54">
        <v>0.5</v>
      </c>
      <c r="C301" s="55" t="s">
        <v>54</v>
      </c>
      <c r="D301" s="56">
        <v>3.3</v>
      </c>
      <c r="E301" s="57">
        <f t="shared" si="11"/>
        <v>1.65</v>
      </c>
      <c r="F301" s="74">
        <v>89.7</v>
      </c>
      <c r="G301" s="75">
        <v>9969.19</v>
      </c>
      <c r="H301" s="51"/>
      <c r="I301" s="200" t="s">
        <v>94</v>
      </c>
      <c r="J301" s="200"/>
      <c r="K301" s="200"/>
      <c r="L301" s="200"/>
      <c r="M301" s="200"/>
      <c r="N301" s="200"/>
      <c r="O301" s="200"/>
      <c r="P301" s="200"/>
      <c r="Q301" s="200"/>
    </row>
    <row r="302" spans="1:17" ht="10.5" customHeight="1">
      <c r="A302" s="73">
        <v>12</v>
      </c>
      <c r="B302" s="54">
        <v>0.45</v>
      </c>
      <c r="C302" s="55" t="s">
        <v>54</v>
      </c>
      <c r="D302" s="56">
        <v>3.3</v>
      </c>
      <c r="E302" s="57">
        <f t="shared" si="11"/>
        <v>1.4849999999999999</v>
      </c>
      <c r="F302" s="74">
        <v>84.7</v>
      </c>
      <c r="G302" s="75">
        <v>9697.3</v>
      </c>
      <c r="H302" s="51"/>
      <c r="I302" s="145" t="s">
        <v>3</v>
      </c>
      <c r="J302" s="146" t="s">
        <v>52</v>
      </c>
      <c r="K302" s="146"/>
      <c r="L302" s="146"/>
      <c r="M302" s="146"/>
      <c r="N302" s="146"/>
      <c r="O302" s="146" t="s">
        <v>90</v>
      </c>
      <c r="P302" s="198" t="s">
        <v>91</v>
      </c>
      <c r="Q302" s="147" t="s">
        <v>92</v>
      </c>
    </row>
    <row r="303" spans="1:17" ht="12.75" hidden="1">
      <c r="A303" s="73">
        <v>13</v>
      </c>
      <c r="B303" s="54">
        <v>0.4</v>
      </c>
      <c r="C303" s="55" t="s">
        <v>54</v>
      </c>
      <c r="D303" s="56">
        <v>3.3</v>
      </c>
      <c r="E303" s="57">
        <f t="shared" si="11"/>
        <v>1.32</v>
      </c>
      <c r="F303" s="74">
        <v>79.7</v>
      </c>
      <c r="G303" s="75">
        <v>9425.42</v>
      </c>
      <c r="H303" s="51"/>
      <c r="I303" s="145"/>
      <c r="J303" s="146"/>
      <c r="K303" s="146"/>
      <c r="L303" s="146"/>
      <c r="M303" s="146"/>
      <c r="N303" s="146"/>
      <c r="O303" s="146"/>
      <c r="P303" s="198"/>
      <c r="Q303" s="147"/>
    </row>
    <row r="304" spans="1:17" ht="12.75" hidden="1">
      <c r="A304" s="73">
        <v>14</v>
      </c>
      <c r="B304" s="54">
        <v>0.30000000000000004</v>
      </c>
      <c r="C304" s="55" t="s">
        <v>54</v>
      </c>
      <c r="D304" s="56">
        <v>3.3</v>
      </c>
      <c r="E304" s="57">
        <f t="shared" si="11"/>
        <v>0.9900000000000001</v>
      </c>
      <c r="F304" s="74">
        <v>69.6</v>
      </c>
      <c r="G304" s="75">
        <v>8156.61</v>
      </c>
      <c r="H304" s="51"/>
      <c r="I304" s="73">
        <v>1</v>
      </c>
      <c r="J304" s="54">
        <v>0.5</v>
      </c>
      <c r="K304" s="60" t="s">
        <v>54</v>
      </c>
      <c r="L304" s="61">
        <v>0.5</v>
      </c>
      <c r="M304" s="60" t="s">
        <v>54</v>
      </c>
      <c r="N304" s="56">
        <v>3.3</v>
      </c>
      <c r="O304" s="57">
        <f>(J304+L304)*N304</f>
        <v>3.3</v>
      </c>
      <c r="P304" s="74">
        <v>127.1</v>
      </c>
      <c r="Q304" s="75">
        <v>14763.21</v>
      </c>
    </row>
    <row r="305" spans="1:17" ht="12.75" hidden="1">
      <c r="A305" s="73">
        <v>15</v>
      </c>
      <c r="B305" s="54">
        <v>0.25</v>
      </c>
      <c r="C305" s="55" t="s">
        <v>54</v>
      </c>
      <c r="D305" s="56">
        <v>3.3</v>
      </c>
      <c r="E305" s="57">
        <f t="shared" si="11"/>
        <v>0.825</v>
      </c>
      <c r="F305" s="74">
        <v>64.5</v>
      </c>
      <c r="G305" s="75">
        <v>7975.35</v>
      </c>
      <c r="H305" s="51"/>
      <c r="I305" s="73">
        <v>2</v>
      </c>
      <c r="J305" s="62">
        <v>0.30000000000000004</v>
      </c>
      <c r="K305" s="63" t="s">
        <v>54</v>
      </c>
      <c r="L305" s="64">
        <v>0.30000000000000004</v>
      </c>
      <c r="M305" s="63" t="s">
        <v>54</v>
      </c>
      <c r="N305" s="56">
        <v>3.3</v>
      </c>
      <c r="O305" s="57">
        <f>(J305+L305)*N305</f>
        <v>1.9800000000000002</v>
      </c>
      <c r="P305" s="74">
        <v>88.6</v>
      </c>
      <c r="Q305" s="75">
        <v>11180.4</v>
      </c>
    </row>
    <row r="306" spans="1:17" ht="12.75" hidden="1">
      <c r="A306" s="49"/>
      <c r="B306" s="49"/>
      <c r="C306" s="49"/>
      <c r="D306" s="49"/>
      <c r="E306" s="49"/>
      <c r="F306" s="50"/>
      <c r="G306" s="49"/>
      <c r="H306" s="51"/>
      <c r="I306" s="51"/>
      <c r="J306" s="51"/>
      <c r="K306" s="76"/>
      <c r="L306" s="51"/>
      <c r="M306" s="76"/>
      <c r="N306" s="49"/>
      <c r="O306" s="49"/>
      <c r="P306" s="50"/>
      <c r="Q306" s="49"/>
    </row>
    <row r="307" spans="1:17" ht="12.75" customHeight="1" hidden="1">
      <c r="A307" s="200" t="s">
        <v>95</v>
      </c>
      <c r="B307" s="200"/>
      <c r="C307" s="200"/>
      <c r="D307" s="200"/>
      <c r="E307" s="200"/>
      <c r="F307" s="200"/>
      <c r="G307" s="200"/>
      <c r="H307" s="51"/>
      <c r="I307" s="200" t="s">
        <v>96</v>
      </c>
      <c r="J307" s="200"/>
      <c r="K307" s="200"/>
      <c r="L307" s="200"/>
      <c r="M307" s="200"/>
      <c r="N307" s="200"/>
      <c r="O307" s="200"/>
      <c r="P307" s="200"/>
      <c r="Q307" s="200"/>
    </row>
    <row r="308" spans="1:17" ht="12.75" customHeight="1" hidden="1">
      <c r="A308" s="145" t="s">
        <v>3</v>
      </c>
      <c r="B308" s="146" t="s">
        <v>52</v>
      </c>
      <c r="C308" s="146"/>
      <c r="D308" s="146"/>
      <c r="E308" s="146" t="s">
        <v>90</v>
      </c>
      <c r="F308" s="198" t="s">
        <v>91</v>
      </c>
      <c r="G308" s="147" t="s">
        <v>92</v>
      </c>
      <c r="H308" s="51"/>
      <c r="I308" s="145" t="s">
        <v>3</v>
      </c>
      <c r="J308" s="146" t="s">
        <v>52</v>
      </c>
      <c r="K308" s="146"/>
      <c r="L308" s="146"/>
      <c r="M308" s="146"/>
      <c r="N308" s="146"/>
      <c r="O308" s="146" t="s">
        <v>90</v>
      </c>
      <c r="P308" s="198" t="s">
        <v>91</v>
      </c>
      <c r="Q308" s="147" t="s">
        <v>92</v>
      </c>
    </row>
    <row r="309" spans="1:17" ht="12.75" hidden="1">
      <c r="A309" s="145"/>
      <c r="B309" s="146"/>
      <c r="C309" s="146"/>
      <c r="D309" s="146"/>
      <c r="E309" s="146"/>
      <c r="F309" s="198"/>
      <c r="G309" s="147"/>
      <c r="H309" s="51"/>
      <c r="I309" s="145"/>
      <c r="J309" s="146"/>
      <c r="K309" s="146"/>
      <c r="L309" s="146"/>
      <c r="M309" s="146"/>
      <c r="N309" s="146"/>
      <c r="O309" s="146"/>
      <c r="P309" s="198"/>
      <c r="Q309" s="147"/>
    </row>
    <row r="310" spans="1:17" ht="14.25" hidden="1">
      <c r="A310" s="73">
        <v>1</v>
      </c>
      <c r="B310" s="54">
        <v>0.82</v>
      </c>
      <c r="C310" s="55" t="s">
        <v>54</v>
      </c>
      <c r="D310" s="56">
        <v>3.3</v>
      </c>
      <c r="E310" s="57">
        <f>B310*D310</f>
        <v>2.7059999999999995</v>
      </c>
      <c r="F310" s="74">
        <v>136.8</v>
      </c>
      <c r="G310" s="75">
        <v>17240.08</v>
      </c>
      <c r="H310" s="51"/>
      <c r="I310" s="67">
        <v>1</v>
      </c>
      <c r="J310" s="199">
        <v>3.3</v>
      </c>
      <c r="K310" s="199"/>
      <c r="L310" s="199"/>
      <c r="M310" s="199"/>
      <c r="N310" s="199"/>
      <c r="O310" s="68" t="s">
        <v>75</v>
      </c>
      <c r="P310" s="74">
        <v>29.7</v>
      </c>
      <c r="Q310" s="75">
        <v>4045.94</v>
      </c>
    </row>
    <row r="311" spans="1:17" ht="12.75" hidden="1">
      <c r="A311" s="73">
        <v>2</v>
      </c>
      <c r="B311" s="54">
        <v>0.72</v>
      </c>
      <c r="C311" s="55" t="s">
        <v>54</v>
      </c>
      <c r="D311" s="56">
        <v>3.3</v>
      </c>
      <c r="E311" s="57">
        <f>B311*D311</f>
        <v>2.376</v>
      </c>
      <c r="F311" s="74">
        <v>126.1</v>
      </c>
      <c r="G311" s="75">
        <v>14319.38</v>
      </c>
      <c r="H311" s="51"/>
      <c r="I311" s="51"/>
      <c r="J311" s="51"/>
      <c r="K311" s="76"/>
      <c r="L311" s="51"/>
      <c r="M311" s="76"/>
      <c r="N311" s="49"/>
      <c r="O311" s="49"/>
      <c r="P311" s="50"/>
      <c r="Q311" s="49"/>
    </row>
    <row r="312" spans="1:17" ht="12.75" hidden="1">
      <c r="A312" s="51"/>
      <c r="B312" s="69"/>
      <c r="C312" s="70"/>
      <c r="D312" s="70"/>
      <c r="E312" s="69"/>
      <c r="F312" s="66"/>
      <c r="G312" s="71"/>
      <c r="H312" s="51"/>
      <c r="I312" s="51"/>
      <c r="J312" s="51"/>
      <c r="K312" s="76"/>
      <c r="L312" s="51"/>
      <c r="M312" s="76"/>
      <c r="N312" s="49"/>
      <c r="O312" s="49"/>
      <c r="P312" s="50"/>
      <c r="Q312" s="49"/>
    </row>
    <row r="313" spans="1:17" ht="14.25" hidden="1">
      <c r="A313" s="201"/>
      <c r="B313" s="201"/>
      <c r="C313" s="201"/>
      <c r="D313" s="201"/>
      <c r="E313" s="201"/>
      <c r="F313" s="201"/>
      <c r="G313" s="201"/>
      <c r="H313" s="201"/>
      <c r="I313" s="201"/>
      <c r="J313" s="201"/>
      <c r="K313" s="201"/>
      <c r="L313" s="201"/>
      <c r="M313" s="201"/>
      <c r="N313" s="201"/>
      <c r="O313" s="201"/>
      <c r="P313" s="201"/>
      <c r="Q313" s="201"/>
    </row>
    <row r="314" spans="1:17" ht="12.75" customHeight="1" hidden="1">
      <c r="A314" s="201" t="s">
        <v>98</v>
      </c>
      <c r="B314" s="201"/>
      <c r="C314" s="201"/>
      <c r="D314" s="201"/>
      <c r="E314" s="201"/>
      <c r="F314" s="201"/>
      <c r="G314" s="201"/>
      <c r="H314" s="201"/>
      <c r="I314" s="201"/>
      <c r="J314" s="201"/>
      <c r="K314" s="201"/>
      <c r="L314" s="201"/>
      <c r="M314" s="201"/>
      <c r="N314" s="201"/>
      <c r="O314" s="201"/>
      <c r="P314" s="201"/>
      <c r="Q314" s="201"/>
    </row>
    <row r="315" ht="12.75" hidden="1"/>
    <row r="316" spans="1:24" ht="25.5" hidden="1">
      <c r="A316" s="169" t="s">
        <v>102</v>
      </c>
      <c r="B316" s="169"/>
      <c r="C316" s="169"/>
      <c r="D316" s="169"/>
      <c r="E316" s="169"/>
      <c r="F316" s="169"/>
      <c r="G316" s="169"/>
      <c r="H316" s="169"/>
      <c r="I316" s="169"/>
      <c r="J316" s="169"/>
      <c r="K316" s="169"/>
      <c r="L316" s="169"/>
      <c r="M316" s="169"/>
      <c r="N316" s="169"/>
      <c r="O316" s="169"/>
      <c r="P316" s="169"/>
      <c r="Q316" s="169"/>
      <c r="R316" s="169"/>
      <c r="S316" s="169"/>
      <c r="T316" s="169"/>
      <c r="U316" s="169"/>
      <c r="V316" s="169"/>
      <c r="W316" s="169"/>
      <c r="X316" s="169"/>
    </row>
    <row r="317" ht="12.75" hidden="1"/>
    <row r="318" spans="1:17" ht="12.75" customHeight="1" hidden="1">
      <c r="A318" s="170" t="s">
        <v>103</v>
      </c>
      <c r="B318" s="170"/>
      <c r="C318" s="170"/>
      <c r="D318" s="170"/>
      <c r="E318" s="170"/>
      <c r="F318" s="170"/>
      <c r="G318" s="170"/>
      <c r="H318" s="170"/>
      <c r="I318" s="170"/>
      <c r="J318" s="170"/>
      <c r="K318" s="170"/>
      <c r="L318" s="170"/>
      <c r="M318" s="170"/>
      <c r="N318" s="170"/>
      <c r="O318" s="170"/>
      <c r="P318" s="170"/>
      <c r="Q318" s="170"/>
    </row>
    <row r="319" spans="1:17" ht="12.75" hidden="1">
      <c r="A319" s="170"/>
      <c r="B319" s="170"/>
      <c r="C319" s="170"/>
      <c r="D319" s="170"/>
      <c r="E319" s="170"/>
      <c r="F319" s="170"/>
      <c r="G319" s="170"/>
      <c r="H319" s="170"/>
      <c r="I319" s="170"/>
      <c r="J319" s="170"/>
      <c r="K319" s="170"/>
      <c r="L319" s="170"/>
      <c r="M319" s="170"/>
      <c r="N319" s="170"/>
      <c r="O319" s="170"/>
      <c r="P319" s="170"/>
      <c r="Q319" s="170"/>
    </row>
    <row r="320" spans="1:17" ht="12.75" hidden="1">
      <c r="A320" s="170"/>
      <c r="B320" s="170"/>
      <c r="C320" s="170"/>
      <c r="D320" s="170"/>
      <c r="E320" s="170"/>
      <c r="F320" s="170"/>
      <c r="G320" s="170"/>
      <c r="H320" s="170"/>
      <c r="I320" s="170"/>
      <c r="J320" s="170"/>
      <c r="K320" s="170"/>
      <c r="L320" s="170"/>
      <c r="M320" s="170"/>
      <c r="N320" s="170"/>
      <c r="O320" s="170"/>
      <c r="P320" s="170"/>
      <c r="Q320" s="170"/>
    </row>
    <row r="321" ht="12.75" hidden="1"/>
    <row r="322" spans="1:17" ht="12.75" customHeight="1" hidden="1">
      <c r="A322" s="173" t="s">
        <v>104</v>
      </c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49"/>
      <c r="O322" s="49"/>
      <c r="P322" s="50"/>
      <c r="Q322" s="49"/>
    </row>
    <row r="323" spans="1:17" ht="12.75" hidden="1">
      <c r="A323" s="49"/>
      <c r="B323" s="49"/>
      <c r="C323" s="49"/>
      <c r="D323" s="49"/>
      <c r="E323" s="49"/>
      <c r="F323" s="50"/>
      <c r="G323" s="49"/>
      <c r="H323" s="51"/>
      <c r="I323" s="49"/>
      <c r="J323" s="49"/>
      <c r="K323" s="72"/>
      <c r="L323" s="49"/>
      <c r="M323" s="72"/>
      <c r="N323" s="49"/>
      <c r="O323" s="49"/>
      <c r="P323" s="50"/>
      <c r="Q323" s="49"/>
    </row>
    <row r="324" spans="1:17" ht="12.75" customHeight="1" hidden="1">
      <c r="A324" s="200" t="s">
        <v>88</v>
      </c>
      <c r="B324" s="200"/>
      <c r="C324" s="200"/>
      <c r="D324" s="200"/>
      <c r="E324" s="200"/>
      <c r="F324" s="200"/>
      <c r="G324" s="200"/>
      <c r="H324" s="51"/>
      <c r="I324" s="200" t="s">
        <v>89</v>
      </c>
      <c r="J324" s="200"/>
      <c r="K324" s="200"/>
      <c r="L324" s="200"/>
      <c r="M324" s="200"/>
      <c r="N324" s="200"/>
      <c r="O324" s="200"/>
      <c r="P324" s="200"/>
      <c r="Q324" s="200"/>
    </row>
    <row r="325" spans="1:17" ht="12.75" customHeight="1" hidden="1">
      <c r="A325" s="145" t="s">
        <v>3</v>
      </c>
      <c r="B325" s="146" t="s">
        <v>52</v>
      </c>
      <c r="C325" s="146"/>
      <c r="D325" s="146"/>
      <c r="E325" s="146" t="s">
        <v>90</v>
      </c>
      <c r="F325" s="198" t="s">
        <v>91</v>
      </c>
      <c r="G325" s="147" t="s">
        <v>92</v>
      </c>
      <c r="H325" s="51"/>
      <c r="I325" s="145" t="s">
        <v>3</v>
      </c>
      <c r="J325" s="146" t="s">
        <v>52</v>
      </c>
      <c r="K325" s="146"/>
      <c r="L325" s="146"/>
      <c r="M325" s="146"/>
      <c r="N325" s="146"/>
      <c r="O325" s="146" t="s">
        <v>90</v>
      </c>
      <c r="P325" s="198" t="s">
        <v>91</v>
      </c>
      <c r="Q325" s="147" t="s">
        <v>92</v>
      </c>
    </row>
    <row r="326" spans="1:17" ht="12.75" hidden="1">
      <c r="A326" s="145"/>
      <c r="B326" s="146"/>
      <c r="C326" s="146"/>
      <c r="D326" s="146"/>
      <c r="E326" s="146"/>
      <c r="F326" s="198"/>
      <c r="G326" s="147"/>
      <c r="H326" s="51"/>
      <c r="I326" s="145"/>
      <c r="J326" s="146"/>
      <c r="K326" s="146"/>
      <c r="L326" s="146"/>
      <c r="M326" s="146"/>
      <c r="N326" s="146"/>
      <c r="O326" s="146"/>
      <c r="P326" s="198"/>
      <c r="Q326" s="147"/>
    </row>
    <row r="327" spans="1:17" ht="12.75" hidden="1">
      <c r="A327" s="73">
        <v>1</v>
      </c>
      <c r="B327" s="54">
        <v>1.2</v>
      </c>
      <c r="C327" s="55" t="s">
        <v>54</v>
      </c>
      <c r="D327" s="56">
        <v>1.5</v>
      </c>
      <c r="E327" s="57">
        <f aca="true" t="shared" si="12" ref="E327:E341">B327*D327</f>
        <v>1.7999999999999998</v>
      </c>
      <c r="F327" s="74">
        <v>61</v>
      </c>
      <c r="G327" s="75">
        <v>8846.06</v>
      </c>
      <c r="H327" s="51"/>
      <c r="I327" s="73">
        <v>1</v>
      </c>
      <c r="J327" s="54">
        <v>0.5</v>
      </c>
      <c r="K327" s="60" t="s">
        <v>54</v>
      </c>
      <c r="L327" s="61">
        <v>0.5</v>
      </c>
      <c r="M327" s="60" t="s">
        <v>54</v>
      </c>
      <c r="N327" s="56">
        <v>1.5</v>
      </c>
      <c r="O327" s="57">
        <f>(J327+L327)*N327</f>
        <v>1.5</v>
      </c>
      <c r="P327" s="74">
        <v>47.5</v>
      </c>
      <c r="Q327" s="75">
        <v>8011.45</v>
      </c>
    </row>
    <row r="328" spans="1:17" ht="12.75" hidden="1">
      <c r="A328" s="73">
        <v>2</v>
      </c>
      <c r="B328" s="54">
        <v>1.1</v>
      </c>
      <c r="C328" s="55" t="s">
        <v>54</v>
      </c>
      <c r="D328" s="56">
        <v>1.5</v>
      </c>
      <c r="E328" s="57">
        <f t="shared" si="12"/>
        <v>1.6500000000000001</v>
      </c>
      <c r="F328" s="74">
        <v>57</v>
      </c>
      <c r="G328" s="75">
        <v>8286.19</v>
      </c>
      <c r="H328" s="51"/>
      <c r="I328" s="73">
        <v>2</v>
      </c>
      <c r="J328" s="62">
        <v>0.30000000000000004</v>
      </c>
      <c r="K328" s="63" t="s">
        <v>54</v>
      </c>
      <c r="L328" s="64">
        <v>0.30000000000000004</v>
      </c>
      <c r="M328" s="63" t="s">
        <v>54</v>
      </c>
      <c r="N328" s="56">
        <v>1.5</v>
      </c>
      <c r="O328" s="57">
        <f>(J328+L328)*N328</f>
        <v>0.9000000000000001</v>
      </c>
      <c r="P328" s="74">
        <v>31.1</v>
      </c>
      <c r="Q328" s="75">
        <v>7171.66</v>
      </c>
    </row>
    <row r="329" spans="1:17" ht="12.75" hidden="1">
      <c r="A329" s="73">
        <v>3</v>
      </c>
      <c r="B329" s="54">
        <v>1</v>
      </c>
      <c r="C329" s="55" t="s">
        <v>54</v>
      </c>
      <c r="D329" s="56">
        <v>1.5</v>
      </c>
      <c r="E329" s="57">
        <f t="shared" si="12"/>
        <v>1.5</v>
      </c>
      <c r="F329" s="74">
        <v>52.9</v>
      </c>
      <c r="G329" s="75">
        <v>8062.24</v>
      </c>
      <c r="H329" s="51"/>
      <c r="I329" s="49"/>
      <c r="J329" s="49"/>
      <c r="K329" s="72"/>
      <c r="L329" s="49"/>
      <c r="M329" s="72"/>
      <c r="N329" s="49"/>
      <c r="O329" s="49"/>
      <c r="P329" s="50"/>
      <c r="Q329" s="49"/>
    </row>
    <row r="330" spans="1:17" ht="12.75" customHeight="1" hidden="1">
      <c r="A330" s="73">
        <v>4</v>
      </c>
      <c r="B330" s="54">
        <v>0.9</v>
      </c>
      <c r="C330" s="55" t="s">
        <v>54</v>
      </c>
      <c r="D330" s="56">
        <v>1.5</v>
      </c>
      <c r="E330" s="57">
        <f t="shared" si="12"/>
        <v>1.35</v>
      </c>
      <c r="F330" s="74">
        <v>47.3</v>
      </c>
      <c r="G330" s="75">
        <v>7726.31</v>
      </c>
      <c r="H330" s="51"/>
      <c r="I330" s="200" t="s">
        <v>93</v>
      </c>
      <c r="J330" s="200"/>
      <c r="K330" s="200"/>
      <c r="L330" s="200"/>
      <c r="M330" s="200"/>
      <c r="N330" s="200"/>
      <c r="O330" s="200"/>
      <c r="P330" s="200"/>
      <c r="Q330" s="200"/>
    </row>
    <row r="331" spans="1:17" ht="12.75" customHeight="1" hidden="1">
      <c r="A331" s="73">
        <v>5</v>
      </c>
      <c r="B331" s="54">
        <v>0.8</v>
      </c>
      <c r="C331" s="55" t="s">
        <v>54</v>
      </c>
      <c r="D331" s="56">
        <v>1.5</v>
      </c>
      <c r="E331" s="57">
        <f t="shared" si="12"/>
        <v>1.2000000000000002</v>
      </c>
      <c r="F331" s="74">
        <v>43.2</v>
      </c>
      <c r="G331" s="75">
        <v>7390.38</v>
      </c>
      <c r="H331" s="51"/>
      <c r="I331" s="145" t="s">
        <v>3</v>
      </c>
      <c r="J331" s="146" t="s">
        <v>52</v>
      </c>
      <c r="K331" s="146"/>
      <c r="L331" s="146"/>
      <c r="M331" s="146"/>
      <c r="N331" s="146"/>
      <c r="O331" s="146" t="s">
        <v>90</v>
      </c>
      <c r="P331" s="198" t="s">
        <v>91</v>
      </c>
      <c r="Q331" s="147" t="s">
        <v>92</v>
      </c>
    </row>
    <row r="332" spans="1:17" ht="12.75" hidden="1">
      <c r="A332" s="73">
        <v>6</v>
      </c>
      <c r="B332" s="54">
        <v>0.75</v>
      </c>
      <c r="C332" s="55" t="s">
        <v>54</v>
      </c>
      <c r="D332" s="56">
        <v>1.5</v>
      </c>
      <c r="E332" s="57">
        <f t="shared" si="12"/>
        <v>1.125</v>
      </c>
      <c r="F332" s="74">
        <v>41.2</v>
      </c>
      <c r="G332" s="75">
        <v>7278.41</v>
      </c>
      <c r="H332" s="51"/>
      <c r="I332" s="145"/>
      <c r="J332" s="146"/>
      <c r="K332" s="146"/>
      <c r="L332" s="146"/>
      <c r="M332" s="146"/>
      <c r="N332" s="146"/>
      <c r="O332" s="146"/>
      <c r="P332" s="198"/>
      <c r="Q332" s="147"/>
    </row>
    <row r="333" spans="1:17" ht="12.75" hidden="1">
      <c r="A333" s="73">
        <v>7</v>
      </c>
      <c r="B333" s="54">
        <v>0.7</v>
      </c>
      <c r="C333" s="55" t="s">
        <v>54</v>
      </c>
      <c r="D333" s="56">
        <v>1.5</v>
      </c>
      <c r="E333" s="57">
        <f t="shared" si="12"/>
        <v>1.0499999999999998</v>
      </c>
      <c r="F333" s="74">
        <v>39.2</v>
      </c>
      <c r="G333" s="75">
        <v>6942.48</v>
      </c>
      <c r="H333" s="51"/>
      <c r="I333" s="73">
        <v>1</v>
      </c>
      <c r="J333" s="54">
        <v>0.6000000000000001</v>
      </c>
      <c r="K333" s="60" t="s">
        <v>54</v>
      </c>
      <c r="L333" s="61">
        <v>0.6000000000000001</v>
      </c>
      <c r="M333" s="60" t="s">
        <v>54</v>
      </c>
      <c r="N333" s="56">
        <v>1.5</v>
      </c>
      <c r="O333" s="57">
        <f>(J333+L333)*N333</f>
        <v>1.8000000000000003</v>
      </c>
      <c r="P333" s="74">
        <v>60.7</v>
      </c>
      <c r="Q333" s="75">
        <v>10749.65</v>
      </c>
    </row>
    <row r="334" spans="1:17" ht="12.75" hidden="1">
      <c r="A334" s="73">
        <v>8</v>
      </c>
      <c r="B334" s="54">
        <v>0.65</v>
      </c>
      <c r="C334" s="55" t="s">
        <v>54</v>
      </c>
      <c r="D334" s="56">
        <v>1.5</v>
      </c>
      <c r="E334" s="57">
        <f t="shared" si="12"/>
        <v>0.9750000000000001</v>
      </c>
      <c r="F334" s="74">
        <v>37.1</v>
      </c>
      <c r="G334" s="75">
        <v>6774.52</v>
      </c>
      <c r="H334" s="51"/>
      <c r="I334" s="73">
        <v>2</v>
      </c>
      <c r="J334" s="54">
        <v>0.5</v>
      </c>
      <c r="K334" s="60" t="s">
        <v>54</v>
      </c>
      <c r="L334" s="61">
        <v>0.5</v>
      </c>
      <c r="M334" s="60" t="s">
        <v>54</v>
      </c>
      <c r="N334" s="56">
        <v>1.5</v>
      </c>
      <c r="O334" s="57">
        <f>(J334+L334)*N334</f>
        <v>1.5</v>
      </c>
      <c r="P334" s="74">
        <v>52.6</v>
      </c>
      <c r="Q334" s="75">
        <v>8958.04</v>
      </c>
    </row>
    <row r="335" spans="1:17" ht="12.75" hidden="1">
      <c r="A335" s="73">
        <v>9</v>
      </c>
      <c r="B335" s="54">
        <v>0.6000000000000001</v>
      </c>
      <c r="C335" s="55" t="s">
        <v>54</v>
      </c>
      <c r="D335" s="56">
        <v>1.5</v>
      </c>
      <c r="E335" s="57">
        <f t="shared" si="12"/>
        <v>0.9000000000000001</v>
      </c>
      <c r="F335" s="74">
        <v>33.6</v>
      </c>
      <c r="G335" s="75">
        <v>6606.55</v>
      </c>
      <c r="H335" s="51"/>
      <c r="I335" s="49"/>
      <c r="J335" s="49"/>
      <c r="K335" s="72"/>
      <c r="L335" s="49"/>
      <c r="M335" s="72"/>
      <c r="N335" s="49"/>
      <c r="O335" s="49"/>
      <c r="P335" s="50"/>
      <c r="Q335" s="49"/>
    </row>
    <row r="336" spans="1:17" ht="12.75" hidden="1">
      <c r="A336" s="73">
        <v>10</v>
      </c>
      <c r="B336" s="54">
        <v>0.55</v>
      </c>
      <c r="C336" s="55" t="s">
        <v>54</v>
      </c>
      <c r="D336" s="56">
        <v>1.5</v>
      </c>
      <c r="E336" s="57">
        <f t="shared" si="12"/>
        <v>0.8250000000000001</v>
      </c>
      <c r="F336" s="74">
        <v>31.6</v>
      </c>
      <c r="G336" s="75">
        <v>6382.6</v>
      </c>
      <c r="H336" s="51"/>
      <c r="I336" s="49"/>
      <c r="J336" s="49"/>
      <c r="K336" s="72"/>
      <c r="L336" s="49"/>
      <c r="M336" s="72"/>
      <c r="N336" s="49"/>
      <c r="O336" s="49"/>
      <c r="P336" s="50"/>
      <c r="Q336" s="49"/>
    </row>
    <row r="337" spans="1:17" ht="12.75" customHeight="1" hidden="1">
      <c r="A337" s="73">
        <v>11</v>
      </c>
      <c r="B337" s="54">
        <v>0.5</v>
      </c>
      <c r="C337" s="55" t="s">
        <v>54</v>
      </c>
      <c r="D337" s="56">
        <v>1.5</v>
      </c>
      <c r="E337" s="57">
        <f t="shared" si="12"/>
        <v>0.75</v>
      </c>
      <c r="F337" s="74">
        <v>29.5</v>
      </c>
      <c r="G337" s="75">
        <v>6158.65</v>
      </c>
      <c r="H337" s="51"/>
      <c r="I337" s="200" t="s">
        <v>94</v>
      </c>
      <c r="J337" s="200"/>
      <c r="K337" s="200"/>
      <c r="L337" s="200"/>
      <c r="M337" s="200"/>
      <c r="N337" s="200"/>
      <c r="O337" s="200"/>
      <c r="P337" s="200"/>
      <c r="Q337" s="200"/>
    </row>
    <row r="338" spans="1:17" ht="12.75" customHeight="1" hidden="1">
      <c r="A338" s="73">
        <v>12</v>
      </c>
      <c r="B338" s="54">
        <v>0.45</v>
      </c>
      <c r="C338" s="55" t="s">
        <v>54</v>
      </c>
      <c r="D338" s="56">
        <v>1.5</v>
      </c>
      <c r="E338" s="57">
        <f t="shared" si="12"/>
        <v>0.675</v>
      </c>
      <c r="F338" s="74">
        <v>27.5</v>
      </c>
      <c r="G338" s="75">
        <v>5990.69</v>
      </c>
      <c r="H338" s="51"/>
      <c r="I338" s="145" t="s">
        <v>3</v>
      </c>
      <c r="J338" s="146" t="s">
        <v>52</v>
      </c>
      <c r="K338" s="146"/>
      <c r="L338" s="146"/>
      <c r="M338" s="146"/>
      <c r="N338" s="146"/>
      <c r="O338" s="146" t="s">
        <v>90</v>
      </c>
      <c r="P338" s="198" t="s">
        <v>91</v>
      </c>
      <c r="Q338" s="147" t="s">
        <v>92</v>
      </c>
    </row>
    <row r="339" spans="1:17" ht="12.75" hidden="1">
      <c r="A339" s="73">
        <v>13</v>
      </c>
      <c r="B339" s="54">
        <v>0.4</v>
      </c>
      <c r="C339" s="55" t="s">
        <v>54</v>
      </c>
      <c r="D339" s="56">
        <v>1.5</v>
      </c>
      <c r="E339" s="57">
        <f t="shared" si="12"/>
        <v>0.6000000000000001</v>
      </c>
      <c r="F339" s="74">
        <v>25.4</v>
      </c>
      <c r="G339" s="75">
        <v>5822.73</v>
      </c>
      <c r="H339" s="51"/>
      <c r="I339" s="145"/>
      <c r="J339" s="146"/>
      <c r="K339" s="146"/>
      <c r="L339" s="146"/>
      <c r="M339" s="146"/>
      <c r="N339" s="146"/>
      <c r="O339" s="146"/>
      <c r="P339" s="198"/>
      <c r="Q339" s="147"/>
    </row>
    <row r="340" spans="1:17" ht="12.75" hidden="1">
      <c r="A340" s="73">
        <v>14</v>
      </c>
      <c r="B340" s="54">
        <v>0.30000000000000004</v>
      </c>
      <c r="C340" s="55" t="s">
        <v>54</v>
      </c>
      <c r="D340" s="56">
        <v>1.5</v>
      </c>
      <c r="E340" s="57">
        <f t="shared" si="12"/>
        <v>0.45000000000000007</v>
      </c>
      <c r="F340" s="74">
        <v>21.4</v>
      </c>
      <c r="G340" s="75">
        <v>5038.9</v>
      </c>
      <c r="H340" s="51"/>
      <c r="I340" s="73">
        <v>1</v>
      </c>
      <c r="J340" s="54">
        <v>0.5</v>
      </c>
      <c r="K340" s="60" t="s">
        <v>54</v>
      </c>
      <c r="L340" s="61">
        <v>0.5</v>
      </c>
      <c r="M340" s="60" t="s">
        <v>54</v>
      </c>
      <c r="N340" s="56">
        <v>1.5</v>
      </c>
      <c r="O340" s="57">
        <f>(J340+L340)*N340</f>
        <v>1.5</v>
      </c>
      <c r="P340" s="74">
        <v>45.2</v>
      </c>
      <c r="Q340" s="75">
        <v>9120.25</v>
      </c>
    </row>
    <row r="341" spans="1:17" ht="12.75" hidden="1">
      <c r="A341" s="73">
        <v>15</v>
      </c>
      <c r="B341" s="54">
        <v>0.25</v>
      </c>
      <c r="C341" s="55" t="s">
        <v>54</v>
      </c>
      <c r="D341" s="56">
        <v>1.5</v>
      </c>
      <c r="E341" s="57">
        <f t="shared" si="12"/>
        <v>0.375</v>
      </c>
      <c r="F341" s="74">
        <v>19.3</v>
      </c>
      <c r="G341" s="75">
        <v>4926.92</v>
      </c>
      <c r="H341" s="51"/>
      <c r="I341" s="73">
        <v>2</v>
      </c>
      <c r="J341" s="62">
        <v>0.30000000000000004</v>
      </c>
      <c r="K341" s="63" t="s">
        <v>54</v>
      </c>
      <c r="L341" s="64">
        <v>0.30000000000000004</v>
      </c>
      <c r="M341" s="63" t="s">
        <v>54</v>
      </c>
      <c r="N341" s="56">
        <v>1.5</v>
      </c>
      <c r="O341" s="57">
        <f>(J341+L341)*N341</f>
        <v>0.9000000000000001</v>
      </c>
      <c r="P341" s="74">
        <v>29.6</v>
      </c>
      <c r="Q341" s="75">
        <v>6906.9</v>
      </c>
    </row>
    <row r="342" spans="1:17" ht="12.75" hidden="1">
      <c r="A342" s="49"/>
      <c r="B342" s="49"/>
      <c r="C342" s="49"/>
      <c r="D342" s="49"/>
      <c r="E342" s="49"/>
      <c r="F342" s="50"/>
      <c r="G342" s="49"/>
      <c r="H342" s="51"/>
      <c r="I342" s="51"/>
      <c r="J342" s="51"/>
      <c r="K342" s="76"/>
      <c r="L342" s="51"/>
      <c r="M342" s="76"/>
      <c r="N342" s="49"/>
      <c r="O342" s="49"/>
      <c r="P342" s="50"/>
      <c r="Q342" s="49"/>
    </row>
    <row r="343" spans="1:17" ht="12.75" customHeight="1" hidden="1">
      <c r="A343" s="200" t="s">
        <v>95</v>
      </c>
      <c r="B343" s="200"/>
      <c r="C343" s="200"/>
      <c r="D343" s="200"/>
      <c r="E343" s="200"/>
      <c r="F343" s="200"/>
      <c r="G343" s="200"/>
      <c r="H343" s="51"/>
      <c r="I343" s="200" t="s">
        <v>96</v>
      </c>
      <c r="J343" s="200"/>
      <c r="K343" s="200"/>
      <c r="L343" s="200"/>
      <c r="M343" s="200"/>
      <c r="N343" s="200"/>
      <c r="O343" s="200"/>
      <c r="P343" s="200"/>
      <c r="Q343" s="200"/>
    </row>
    <row r="344" spans="1:17" ht="12.75" customHeight="1" hidden="1">
      <c r="A344" s="145" t="s">
        <v>3</v>
      </c>
      <c r="B344" s="146" t="s">
        <v>52</v>
      </c>
      <c r="C344" s="146"/>
      <c r="D344" s="146"/>
      <c r="E344" s="146" t="s">
        <v>90</v>
      </c>
      <c r="F344" s="198" t="s">
        <v>91</v>
      </c>
      <c r="G344" s="147" t="s">
        <v>92</v>
      </c>
      <c r="H344" s="51"/>
      <c r="I344" s="145" t="s">
        <v>3</v>
      </c>
      <c r="J344" s="146" t="s">
        <v>52</v>
      </c>
      <c r="K344" s="146"/>
      <c r="L344" s="146"/>
      <c r="M344" s="146"/>
      <c r="N344" s="146"/>
      <c r="O344" s="146" t="s">
        <v>90</v>
      </c>
      <c r="P344" s="198" t="s">
        <v>91</v>
      </c>
      <c r="Q344" s="147" t="s">
        <v>92</v>
      </c>
    </row>
    <row r="345" spans="1:17" ht="12.75" hidden="1">
      <c r="A345" s="145"/>
      <c r="B345" s="146"/>
      <c r="C345" s="146"/>
      <c r="D345" s="146"/>
      <c r="E345" s="146"/>
      <c r="F345" s="198"/>
      <c r="G345" s="147"/>
      <c r="H345" s="51"/>
      <c r="I345" s="145"/>
      <c r="J345" s="146"/>
      <c r="K345" s="146"/>
      <c r="L345" s="146"/>
      <c r="M345" s="146"/>
      <c r="N345" s="146"/>
      <c r="O345" s="146"/>
      <c r="P345" s="198"/>
      <c r="Q345" s="147"/>
    </row>
    <row r="346" spans="1:17" ht="14.25" hidden="1">
      <c r="A346" s="73">
        <v>1</v>
      </c>
      <c r="B346" s="54">
        <v>1.2</v>
      </c>
      <c r="C346" s="55" t="s">
        <v>54</v>
      </c>
      <c r="D346" s="56">
        <v>1.5</v>
      </c>
      <c r="E346" s="57">
        <f>B346*D346</f>
        <v>1.7999999999999998</v>
      </c>
      <c r="F346" s="74"/>
      <c r="G346" s="75">
        <v>10754.9</v>
      </c>
      <c r="H346" s="51"/>
      <c r="I346" s="67">
        <v>1</v>
      </c>
      <c r="J346" s="199">
        <v>1.5</v>
      </c>
      <c r="K346" s="199"/>
      <c r="L346" s="199"/>
      <c r="M346" s="199"/>
      <c r="N346" s="199"/>
      <c r="O346" s="68" t="s">
        <v>75</v>
      </c>
      <c r="P346" s="74">
        <v>7.5</v>
      </c>
      <c r="Q346" s="75">
        <v>2239.51</v>
      </c>
    </row>
    <row r="347" spans="1:17" ht="12.75" hidden="1">
      <c r="A347" s="73">
        <v>2</v>
      </c>
      <c r="B347" s="54">
        <v>0.8</v>
      </c>
      <c r="C347" s="55" t="s">
        <v>54</v>
      </c>
      <c r="D347" s="56">
        <v>1.5</v>
      </c>
      <c r="E347" s="57">
        <f>B347*D347</f>
        <v>1.2000000000000002</v>
      </c>
      <c r="F347" s="74"/>
      <c r="G347" s="75">
        <v>8766.55</v>
      </c>
      <c r="H347" s="51"/>
      <c r="I347" s="51"/>
      <c r="J347" s="51"/>
      <c r="K347" s="76"/>
      <c r="L347" s="51"/>
      <c r="M347" s="76"/>
      <c r="N347" s="49"/>
      <c r="O347" s="49"/>
      <c r="P347" s="50"/>
      <c r="Q347" s="49"/>
    </row>
    <row r="348" ht="12.75" hidden="1"/>
    <row r="349" spans="1:17" ht="13.5" customHeight="1" hidden="1">
      <c r="A349" s="170" t="s">
        <v>105</v>
      </c>
      <c r="B349" s="170"/>
      <c r="C349" s="170"/>
      <c r="D349" s="170"/>
      <c r="E349" s="170"/>
      <c r="F349" s="170"/>
      <c r="G349" s="170"/>
      <c r="H349" s="170"/>
      <c r="I349" s="170"/>
      <c r="J349" s="170"/>
      <c r="K349" s="170"/>
      <c r="L349" s="170"/>
      <c r="M349" s="170"/>
      <c r="N349" s="170"/>
      <c r="O349" s="170"/>
      <c r="P349" s="170"/>
      <c r="Q349" s="170"/>
    </row>
    <row r="350" spans="1:17" ht="12.75" hidden="1">
      <c r="A350" s="170"/>
      <c r="B350" s="170"/>
      <c r="C350" s="170"/>
      <c r="D350" s="170"/>
      <c r="E350" s="170"/>
      <c r="F350" s="170"/>
      <c r="G350" s="170"/>
      <c r="H350" s="170"/>
      <c r="I350" s="170"/>
      <c r="J350" s="170"/>
      <c r="K350" s="170"/>
      <c r="L350" s="170"/>
      <c r="M350" s="170"/>
      <c r="N350" s="170"/>
      <c r="O350" s="170"/>
      <c r="P350" s="170"/>
      <c r="Q350" s="170"/>
    </row>
    <row r="351" spans="1:17" ht="30.75" customHeight="1">
      <c r="A351" s="170"/>
      <c r="B351" s="170"/>
      <c r="C351" s="170"/>
      <c r="D351" s="170"/>
      <c r="E351" s="170"/>
      <c r="F351" s="170"/>
      <c r="G351" s="170"/>
      <c r="H351" s="170"/>
      <c r="I351" s="170"/>
      <c r="J351" s="170"/>
      <c r="K351" s="170"/>
      <c r="L351" s="170"/>
      <c r="M351" s="170"/>
      <c r="N351" s="170"/>
      <c r="O351" s="170"/>
      <c r="P351" s="170"/>
      <c r="Q351" s="170"/>
    </row>
    <row r="353" spans="1:17" ht="12.75" customHeight="1">
      <c r="A353" s="173" t="s">
        <v>104</v>
      </c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49"/>
      <c r="O353" s="49"/>
      <c r="P353" s="50"/>
      <c r="Q353" s="49"/>
    </row>
    <row r="354" spans="1:17" ht="12.75">
      <c r="A354" s="49"/>
      <c r="B354" s="49"/>
      <c r="C354" s="49"/>
      <c r="D354" s="49"/>
      <c r="E354" s="49"/>
      <c r="F354" s="50"/>
      <c r="G354" s="49"/>
      <c r="H354" s="51"/>
      <c r="I354" s="49"/>
      <c r="J354" s="49"/>
      <c r="K354" s="72"/>
      <c r="L354" s="49"/>
      <c r="M354" s="72"/>
      <c r="N354" s="49"/>
      <c r="O354" s="49"/>
      <c r="P354" s="50"/>
      <c r="Q354" s="49"/>
    </row>
    <row r="355" spans="1:17" ht="12.75" customHeight="1">
      <c r="A355" s="200" t="s">
        <v>88</v>
      </c>
      <c r="B355" s="200"/>
      <c r="C355" s="200"/>
      <c r="D355" s="200"/>
      <c r="E355" s="200"/>
      <c r="F355" s="200"/>
      <c r="G355" s="200"/>
      <c r="H355" s="51"/>
      <c r="I355" s="200" t="s">
        <v>89</v>
      </c>
      <c r="J355" s="200"/>
      <c r="K355" s="200"/>
      <c r="L355" s="200"/>
      <c r="M355" s="200"/>
      <c r="N355" s="200"/>
      <c r="O355" s="200"/>
      <c r="P355" s="200"/>
      <c r="Q355" s="200"/>
    </row>
    <row r="356" spans="1:17" ht="12.75" customHeight="1">
      <c r="A356" s="145" t="s">
        <v>3</v>
      </c>
      <c r="B356" s="146" t="s">
        <v>52</v>
      </c>
      <c r="C356" s="146"/>
      <c r="D356" s="146"/>
      <c r="E356" s="146" t="s">
        <v>90</v>
      </c>
      <c r="F356" s="198" t="s">
        <v>91</v>
      </c>
      <c r="G356" s="147" t="s">
        <v>92</v>
      </c>
      <c r="H356" s="51"/>
      <c r="I356" s="145" t="s">
        <v>3</v>
      </c>
      <c r="J356" s="146" t="s">
        <v>52</v>
      </c>
      <c r="K356" s="146"/>
      <c r="L356" s="146"/>
      <c r="M356" s="146"/>
      <c r="N356" s="146"/>
      <c r="O356" s="146" t="s">
        <v>90</v>
      </c>
      <c r="P356" s="198" t="s">
        <v>91</v>
      </c>
      <c r="Q356" s="147" t="s">
        <v>92</v>
      </c>
    </row>
    <row r="357" spans="1:17" ht="12.75">
      <c r="A357" s="145"/>
      <c r="B357" s="146"/>
      <c r="C357" s="146"/>
      <c r="D357" s="146"/>
      <c r="E357" s="146"/>
      <c r="F357" s="198"/>
      <c r="G357" s="147"/>
      <c r="H357" s="51"/>
      <c r="I357" s="145"/>
      <c r="J357" s="146"/>
      <c r="K357" s="146"/>
      <c r="L357" s="146"/>
      <c r="M357" s="146"/>
      <c r="N357" s="146"/>
      <c r="O357" s="146"/>
      <c r="P357" s="198"/>
      <c r="Q357" s="147"/>
    </row>
    <row r="358" spans="1:17" ht="12.75">
      <c r="A358" s="73">
        <v>1</v>
      </c>
      <c r="B358" s="54">
        <v>1.2</v>
      </c>
      <c r="C358" s="55" t="s">
        <v>54</v>
      </c>
      <c r="D358" s="56">
        <v>1.5</v>
      </c>
      <c r="E358" s="57">
        <f aca="true" t="shared" si="13" ref="E358:E372">B358*D358</f>
        <v>1.7999999999999998</v>
      </c>
      <c r="F358" s="74">
        <v>82.4</v>
      </c>
      <c r="G358" s="75">
        <v>7692.23</v>
      </c>
      <c r="H358" s="51"/>
      <c r="I358" s="73">
        <v>1</v>
      </c>
      <c r="J358" s="54">
        <v>0.5</v>
      </c>
      <c r="K358" s="60" t="s">
        <v>54</v>
      </c>
      <c r="L358" s="61">
        <v>0.5</v>
      </c>
      <c r="M358" s="60" t="s">
        <v>54</v>
      </c>
      <c r="N358" s="56">
        <v>1.5</v>
      </c>
      <c r="O358" s="57">
        <f>(J358+L358)*N358</f>
        <v>1.5</v>
      </c>
      <c r="P358" s="74">
        <v>64.7</v>
      </c>
      <c r="Q358" s="75">
        <v>6966.48</v>
      </c>
    </row>
    <row r="359" spans="1:17" ht="12.75">
      <c r="A359" s="73">
        <v>2</v>
      </c>
      <c r="B359" s="54">
        <v>1.1</v>
      </c>
      <c r="C359" s="55" t="s">
        <v>54</v>
      </c>
      <c r="D359" s="56">
        <v>1.5</v>
      </c>
      <c r="E359" s="57">
        <f t="shared" si="13"/>
        <v>1.6500000000000001</v>
      </c>
      <c r="F359" s="74">
        <v>77.3</v>
      </c>
      <c r="G359" s="75">
        <v>7205.38</v>
      </c>
      <c r="H359" s="51"/>
      <c r="I359" s="73">
        <v>2</v>
      </c>
      <c r="J359" s="62">
        <v>0.30000000000000004</v>
      </c>
      <c r="K359" s="63" t="s">
        <v>54</v>
      </c>
      <c r="L359" s="64">
        <v>0.30000000000000004</v>
      </c>
      <c r="M359" s="63" t="s">
        <v>54</v>
      </c>
      <c r="N359" s="56">
        <v>1.5</v>
      </c>
      <c r="O359" s="57">
        <f>(J359+L359)*N359</f>
        <v>0.9000000000000001</v>
      </c>
      <c r="P359" s="74">
        <v>44.2</v>
      </c>
      <c r="Q359" s="75">
        <v>6236.23</v>
      </c>
    </row>
    <row r="360" spans="1:17" ht="12.75">
      <c r="A360" s="73">
        <v>3</v>
      </c>
      <c r="B360" s="54">
        <v>1</v>
      </c>
      <c r="C360" s="55" t="s">
        <v>54</v>
      </c>
      <c r="D360" s="56">
        <v>1.5</v>
      </c>
      <c r="E360" s="57">
        <f t="shared" si="13"/>
        <v>1.5</v>
      </c>
      <c r="F360" s="74">
        <v>72.2</v>
      </c>
      <c r="G360" s="75">
        <v>7010.64</v>
      </c>
      <c r="H360" s="51"/>
      <c r="I360" s="49"/>
      <c r="J360" s="49"/>
      <c r="K360" s="72"/>
      <c r="L360" s="49"/>
      <c r="M360" s="72"/>
      <c r="N360" s="49"/>
      <c r="O360" s="49"/>
      <c r="P360" s="50"/>
      <c r="Q360" s="49"/>
    </row>
    <row r="361" spans="1:17" ht="12.75" customHeight="1">
      <c r="A361" s="73">
        <v>4</v>
      </c>
      <c r="B361" s="54">
        <v>0.9</v>
      </c>
      <c r="C361" s="55" t="s">
        <v>54</v>
      </c>
      <c r="D361" s="56">
        <v>1.5</v>
      </c>
      <c r="E361" s="57">
        <f t="shared" si="13"/>
        <v>1.35</v>
      </c>
      <c r="F361" s="74">
        <v>65.2</v>
      </c>
      <c r="G361" s="75">
        <v>6718.53</v>
      </c>
      <c r="H361" s="51"/>
      <c r="I361" s="200" t="s">
        <v>93</v>
      </c>
      <c r="J361" s="200"/>
      <c r="K361" s="200"/>
      <c r="L361" s="200"/>
      <c r="M361" s="200"/>
      <c r="N361" s="200"/>
      <c r="O361" s="200"/>
      <c r="P361" s="200"/>
      <c r="Q361" s="200"/>
    </row>
    <row r="362" spans="1:17" ht="12.75" customHeight="1">
      <c r="A362" s="73">
        <v>5</v>
      </c>
      <c r="B362" s="54">
        <v>0.8</v>
      </c>
      <c r="C362" s="55" t="s">
        <v>54</v>
      </c>
      <c r="D362" s="56">
        <v>1.5</v>
      </c>
      <c r="E362" s="57">
        <f t="shared" si="13"/>
        <v>1.2000000000000002</v>
      </c>
      <c r="F362" s="74">
        <v>60.1</v>
      </c>
      <c r="G362" s="75">
        <v>6426.42</v>
      </c>
      <c r="H362" s="51"/>
      <c r="I362" s="145" t="s">
        <v>3</v>
      </c>
      <c r="J362" s="146" t="s">
        <v>52</v>
      </c>
      <c r="K362" s="146"/>
      <c r="L362" s="146"/>
      <c r="M362" s="146"/>
      <c r="N362" s="146"/>
      <c r="O362" s="146" t="s">
        <v>90</v>
      </c>
      <c r="P362" s="198" t="s">
        <v>91</v>
      </c>
      <c r="Q362" s="147" t="s">
        <v>92</v>
      </c>
    </row>
    <row r="363" spans="1:17" ht="12.75">
      <c r="A363" s="73">
        <v>6</v>
      </c>
      <c r="B363" s="54">
        <v>0.75</v>
      </c>
      <c r="C363" s="55" t="s">
        <v>54</v>
      </c>
      <c r="D363" s="56">
        <v>1.5</v>
      </c>
      <c r="E363" s="57">
        <f t="shared" si="13"/>
        <v>1.125</v>
      </c>
      <c r="F363" s="74">
        <v>57.5</v>
      </c>
      <c r="G363" s="75">
        <v>6329.05</v>
      </c>
      <c r="H363" s="51"/>
      <c r="I363" s="145"/>
      <c r="J363" s="146"/>
      <c r="K363" s="146"/>
      <c r="L363" s="146"/>
      <c r="M363" s="146"/>
      <c r="N363" s="146"/>
      <c r="O363" s="146"/>
      <c r="P363" s="198"/>
      <c r="Q363" s="147"/>
    </row>
    <row r="364" spans="1:17" ht="12.75">
      <c r="A364" s="73">
        <v>7</v>
      </c>
      <c r="B364" s="54">
        <v>0.7</v>
      </c>
      <c r="C364" s="55" t="s">
        <v>54</v>
      </c>
      <c r="D364" s="56">
        <v>1.5</v>
      </c>
      <c r="E364" s="57">
        <f t="shared" si="13"/>
        <v>1.0499999999999998</v>
      </c>
      <c r="F364" s="74">
        <v>54.9</v>
      </c>
      <c r="G364" s="75">
        <v>6036.94</v>
      </c>
      <c r="H364" s="51"/>
      <c r="I364" s="73">
        <v>1</v>
      </c>
      <c r="J364" s="54">
        <v>0.6000000000000001</v>
      </c>
      <c r="K364" s="60" t="s">
        <v>54</v>
      </c>
      <c r="L364" s="61">
        <v>0.6000000000000001</v>
      </c>
      <c r="M364" s="60" t="s">
        <v>54</v>
      </c>
      <c r="N364" s="56">
        <v>1.5</v>
      </c>
      <c r="O364" s="57">
        <f>(J364+L364)*N364</f>
        <v>1.8000000000000003</v>
      </c>
      <c r="P364" s="74">
        <v>82.5</v>
      </c>
      <c r="Q364" s="75">
        <v>9347.52</v>
      </c>
    </row>
    <row r="365" spans="1:17" ht="12.75">
      <c r="A365" s="73">
        <v>8</v>
      </c>
      <c r="B365" s="54">
        <v>0.65</v>
      </c>
      <c r="C365" s="55" t="s">
        <v>54</v>
      </c>
      <c r="D365" s="56">
        <v>1.5</v>
      </c>
      <c r="E365" s="57">
        <f t="shared" si="13"/>
        <v>0.9750000000000001</v>
      </c>
      <c r="F365" s="74">
        <v>52.4</v>
      </c>
      <c r="G365" s="75">
        <v>5890.89</v>
      </c>
      <c r="H365" s="51"/>
      <c r="I365" s="73">
        <v>2</v>
      </c>
      <c r="J365" s="54">
        <v>0.5</v>
      </c>
      <c r="K365" s="60" t="s">
        <v>54</v>
      </c>
      <c r="L365" s="61">
        <v>0.5</v>
      </c>
      <c r="M365" s="60" t="s">
        <v>54</v>
      </c>
      <c r="N365" s="56">
        <v>1.5</v>
      </c>
      <c r="O365" s="57">
        <f>(J365+L365)*N365</f>
        <v>1.5</v>
      </c>
      <c r="P365" s="74">
        <v>72.2</v>
      </c>
      <c r="Q365" s="75">
        <v>7789.6</v>
      </c>
    </row>
    <row r="366" spans="1:17" ht="12.75">
      <c r="A366" s="73">
        <v>9</v>
      </c>
      <c r="B366" s="54">
        <v>0.6000000000000001</v>
      </c>
      <c r="C366" s="55" t="s">
        <v>54</v>
      </c>
      <c r="D366" s="56">
        <v>1.5</v>
      </c>
      <c r="E366" s="57">
        <f t="shared" si="13"/>
        <v>0.9000000000000001</v>
      </c>
      <c r="F366" s="74">
        <v>47.9</v>
      </c>
      <c r="G366" s="75">
        <v>5744.83</v>
      </c>
      <c r="H366" s="51"/>
      <c r="I366" s="49"/>
      <c r="J366" s="49"/>
      <c r="K366" s="72"/>
      <c r="L366" s="49"/>
      <c r="M366" s="72"/>
      <c r="N366" s="49"/>
      <c r="O366" s="49"/>
      <c r="P366" s="50"/>
      <c r="Q366" s="49"/>
    </row>
    <row r="367" spans="1:17" ht="12.75">
      <c r="A367" s="73">
        <v>10</v>
      </c>
      <c r="B367" s="54">
        <v>0.55</v>
      </c>
      <c r="C367" s="55" t="s">
        <v>54</v>
      </c>
      <c r="D367" s="56">
        <v>1.5</v>
      </c>
      <c r="E367" s="57">
        <f t="shared" si="13"/>
        <v>0.8250000000000001</v>
      </c>
      <c r="F367" s="74">
        <v>45.3</v>
      </c>
      <c r="G367" s="75">
        <v>5550.09</v>
      </c>
      <c r="H367" s="51"/>
      <c r="I367" s="49"/>
      <c r="J367" s="49"/>
      <c r="K367" s="72"/>
      <c r="L367" s="49"/>
      <c r="M367" s="72"/>
      <c r="N367" s="49"/>
      <c r="O367" s="49"/>
      <c r="P367" s="50"/>
      <c r="Q367" s="49"/>
    </row>
    <row r="368" spans="1:17" ht="12.75" customHeight="1">
      <c r="A368" s="73">
        <v>11</v>
      </c>
      <c r="B368" s="54">
        <v>0.5</v>
      </c>
      <c r="C368" s="55" t="s">
        <v>54</v>
      </c>
      <c r="D368" s="56">
        <v>1.5</v>
      </c>
      <c r="E368" s="57">
        <f t="shared" si="13"/>
        <v>0.75</v>
      </c>
      <c r="F368" s="74">
        <v>42.8</v>
      </c>
      <c r="G368" s="75">
        <v>5355.35</v>
      </c>
      <c r="H368" s="51"/>
      <c r="I368" s="200" t="s">
        <v>94</v>
      </c>
      <c r="J368" s="200"/>
      <c r="K368" s="200"/>
      <c r="L368" s="200"/>
      <c r="M368" s="200"/>
      <c r="N368" s="200"/>
      <c r="O368" s="200"/>
      <c r="P368" s="200"/>
      <c r="Q368" s="200"/>
    </row>
    <row r="369" spans="1:17" ht="12.75" customHeight="1">
      <c r="A369" s="73">
        <v>12</v>
      </c>
      <c r="B369" s="54">
        <v>0.45</v>
      </c>
      <c r="C369" s="55" t="s">
        <v>54</v>
      </c>
      <c r="D369" s="56">
        <v>1.5</v>
      </c>
      <c r="E369" s="57">
        <f t="shared" si="13"/>
        <v>0.675</v>
      </c>
      <c r="F369" s="74">
        <v>40.2</v>
      </c>
      <c r="G369" s="75">
        <v>5209.3</v>
      </c>
      <c r="H369" s="51"/>
      <c r="I369" s="145" t="s">
        <v>3</v>
      </c>
      <c r="J369" s="146" t="s">
        <v>52</v>
      </c>
      <c r="K369" s="146"/>
      <c r="L369" s="146"/>
      <c r="M369" s="146"/>
      <c r="N369" s="146"/>
      <c r="O369" s="146" t="s">
        <v>90</v>
      </c>
      <c r="P369" s="198" t="s">
        <v>91</v>
      </c>
      <c r="Q369" s="147" t="s">
        <v>92</v>
      </c>
    </row>
    <row r="370" spans="1:17" ht="12.75">
      <c r="A370" s="73">
        <v>13</v>
      </c>
      <c r="B370" s="54">
        <v>0.4</v>
      </c>
      <c r="C370" s="55" t="s">
        <v>54</v>
      </c>
      <c r="D370" s="56">
        <v>1.5</v>
      </c>
      <c r="E370" s="57">
        <f t="shared" si="13"/>
        <v>0.6000000000000001</v>
      </c>
      <c r="F370" s="74">
        <v>37.7</v>
      </c>
      <c r="G370" s="75">
        <v>5063.24</v>
      </c>
      <c r="H370" s="51"/>
      <c r="I370" s="145"/>
      <c r="J370" s="146"/>
      <c r="K370" s="146"/>
      <c r="L370" s="146"/>
      <c r="M370" s="146"/>
      <c r="N370" s="146"/>
      <c r="O370" s="146"/>
      <c r="P370" s="198"/>
      <c r="Q370" s="147"/>
    </row>
    <row r="371" spans="1:17" ht="12.75">
      <c r="A371" s="73">
        <v>14</v>
      </c>
      <c r="B371" s="54">
        <v>0.30000000000000004</v>
      </c>
      <c r="C371" s="55" t="s">
        <v>54</v>
      </c>
      <c r="D371" s="56">
        <v>1.5</v>
      </c>
      <c r="E371" s="57">
        <f t="shared" si="13"/>
        <v>0.45000000000000007</v>
      </c>
      <c r="F371" s="74">
        <v>32.6</v>
      </c>
      <c r="G371" s="75">
        <v>4381.65</v>
      </c>
      <c r="H371" s="51"/>
      <c r="I371" s="73">
        <v>1</v>
      </c>
      <c r="J371" s="54">
        <v>0.5</v>
      </c>
      <c r="K371" s="60" t="s">
        <v>54</v>
      </c>
      <c r="L371" s="61">
        <v>0.5</v>
      </c>
      <c r="M371" s="60" t="s">
        <v>54</v>
      </c>
      <c r="N371" s="56">
        <v>1.5</v>
      </c>
      <c r="O371" s="57">
        <f>(J371+L371)*N371</f>
        <v>1.5</v>
      </c>
      <c r="P371" s="74">
        <v>61.6</v>
      </c>
      <c r="Q371" s="75">
        <v>7930.65</v>
      </c>
    </row>
    <row r="372" spans="1:17" ht="12.75">
      <c r="A372" s="73">
        <v>15</v>
      </c>
      <c r="B372" s="54">
        <v>0.25</v>
      </c>
      <c r="C372" s="55" t="s">
        <v>54</v>
      </c>
      <c r="D372" s="56">
        <v>1.5</v>
      </c>
      <c r="E372" s="57">
        <f t="shared" si="13"/>
        <v>0.375</v>
      </c>
      <c r="F372" s="74">
        <v>30</v>
      </c>
      <c r="G372" s="75">
        <v>4284.28</v>
      </c>
      <c r="H372" s="51"/>
      <c r="I372" s="73">
        <v>2</v>
      </c>
      <c r="J372" s="62">
        <v>0.30000000000000004</v>
      </c>
      <c r="K372" s="63" t="s">
        <v>54</v>
      </c>
      <c r="L372" s="64">
        <v>0.30000000000000004</v>
      </c>
      <c r="M372" s="63" t="s">
        <v>54</v>
      </c>
      <c r="N372" s="56">
        <v>1.5</v>
      </c>
      <c r="O372" s="57">
        <f>(J372+L372)*N372</f>
        <v>0.9000000000000001</v>
      </c>
      <c r="P372" s="74">
        <v>42.1</v>
      </c>
      <c r="Q372" s="75">
        <v>6006</v>
      </c>
    </row>
    <row r="373" spans="1:17" ht="12.75">
      <c r="A373" s="49"/>
      <c r="B373" s="49"/>
      <c r="C373" s="49"/>
      <c r="D373" s="49"/>
      <c r="E373" s="49"/>
      <c r="F373" s="50"/>
      <c r="G373" s="49"/>
      <c r="H373" s="51"/>
      <c r="I373" s="51"/>
      <c r="J373" s="51"/>
      <c r="K373" s="76"/>
      <c r="L373" s="51"/>
      <c r="M373" s="76"/>
      <c r="N373" s="49"/>
      <c r="O373" s="49"/>
      <c r="P373" s="50"/>
      <c r="Q373" s="49"/>
    </row>
    <row r="374" spans="1:17" ht="12.75" customHeight="1">
      <c r="A374" s="200" t="s">
        <v>95</v>
      </c>
      <c r="B374" s="200"/>
      <c r="C374" s="200"/>
      <c r="D374" s="200"/>
      <c r="E374" s="200"/>
      <c r="F374" s="200"/>
      <c r="G374" s="200"/>
      <c r="H374" s="51"/>
      <c r="I374" s="200" t="s">
        <v>96</v>
      </c>
      <c r="J374" s="200"/>
      <c r="K374" s="200"/>
      <c r="L374" s="200"/>
      <c r="M374" s="200"/>
      <c r="N374" s="200"/>
      <c r="O374" s="200"/>
      <c r="P374" s="200"/>
      <c r="Q374" s="200"/>
    </row>
    <row r="375" spans="1:17" ht="12.75" customHeight="1">
      <c r="A375" s="145" t="s">
        <v>3</v>
      </c>
      <c r="B375" s="146" t="s">
        <v>52</v>
      </c>
      <c r="C375" s="146"/>
      <c r="D375" s="146"/>
      <c r="E375" s="146" t="s">
        <v>90</v>
      </c>
      <c r="F375" s="198" t="s">
        <v>91</v>
      </c>
      <c r="G375" s="147" t="s">
        <v>92</v>
      </c>
      <c r="H375" s="51"/>
      <c r="I375" s="145" t="s">
        <v>3</v>
      </c>
      <c r="J375" s="146" t="s">
        <v>52</v>
      </c>
      <c r="K375" s="146"/>
      <c r="L375" s="146"/>
      <c r="M375" s="146"/>
      <c r="N375" s="146"/>
      <c r="O375" s="146" t="s">
        <v>90</v>
      </c>
      <c r="P375" s="198" t="s">
        <v>91</v>
      </c>
      <c r="Q375" s="147" t="s">
        <v>92</v>
      </c>
    </row>
    <row r="376" spans="1:17" ht="12.75">
      <c r="A376" s="145"/>
      <c r="B376" s="146"/>
      <c r="C376" s="146"/>
      <c r="D376" s="146"/>
      <c r="E376" s="146"/>
      <c r="F376" s="198"/>
      <c r="G376" s="147"/>
      <c r="H376" s="51"/>
      <c r="I376" s="145"/>
      <c r="J376" s="146"/>
      <c r="K376" s="146"/>
      <c r="L376" s="146"/>
      <c r="M376" s="146"/>
      <c r="N376" s="146"/>
      <c r="O376" s="146"/>
      <c r="P376" s="198"/>
      <c r="Q376" s="147"/>
    </row>
    <row r="377" spans="1:17" ht="14.25">
      <c r="A377" s="73">
        <v>1</v>
      </c>
      <c r="B377" s="54">
        <v>0.82</v>
      </c>
      <c r="C377" s="55" t="s">
        <v>54</v>
      </c>
      <c r="D377" s="56">
        <v>1.5</v>
      </c>
      <c r="E377" s="57">
        <f>B377*D377</f>
        <v>1.23</v>
      </c>
      <c r="F377" s="74">
        <v>67.5</v>
      </c>
      <c r="G377" s="75">
        <v>9261.2</v>
      </c>
      <c r="H377" s="51"/>
      <c r="I377" s="67">
        <v>1</v>
      </c>
      <c r="J377" s="199">
        <v>1.5</v>
      </c>
      <c r="K377" s="199"/>
      <c r="L377" s="199"/>
      <c r="M377" s="199"/>
      <c r="N377" s="199"/>
      <c r="O377" s="68" t="s">
        <v>75</v>
      </c>
      <c r="P377" s="74">
        <v>13.5</v>
      </c>
      <c r="Q377" s="75">
        <v>2173.44</v>
      </c>
    </row>
    <row r="378" spans="1:17" ht="12.75">
      <c r="A378" s="73">
        <v>2</v>
      </c>
      <c r="B378" s="54">
        <v>0.72</v>
      </c>
      <c r="C378" s="55" t="s">
        <v>54</v>
      </c>
      <c r="D378" s="56">
        <v>1.5</v>
      </c>
      <c r="E378" s="57">
        <f>B378*D378</f>
        <v>1.08</v>
      </c>
      <c r="F378" s="74">
        <v>61.8</v>
      </c>
      <c r="G378" s="75">
        <v>7692.23</v>
      </c>
      <c r="H378" s="51"/>
      <c r="I378" s="51"/>
      <c r="J378" s="51"/>
      <c r="K378" s="76"/>
      <c r="L378" s="51"/>
      <c r="M378" s="76"/>
      <c r="N378" s="49"/>
      <c r="O378" s="49"/>
      <c r="P378" s="50"/>
      <c r="Q378" s="49"/>
    </row>
    <row r="380" spans="1:17" ht="12.75" customHeight="1">
      <c r="A380" s="170" t="s">
        <v>106</v>
      </c>
      <c r="B380" s="170"/>
      <c r="C380" s="170"/>
      <c r="D380" s="170"/>
      <c r="E380" s="170"/>
      <c r="F380" s="170"/>
      <c r="G380" s="170"/>
      <c r="H380" s="170"/>
      <c r="I380" s="170"/>
      <c r="J380" s="170"/>
      <c r="K380" s="170"/>
      <c r="L380" s="170"/>
      <c r="M380" s="170"/>
      <c r="N380" s="170"/>
      <c r="O380" s="170"/>
      <c r="P380" s="170"/>
      <c r="Q380" s="170"/>
    </row>
    <row r="381" spans="1:17" ht="12.75">
      <c r="A381" s="170"/>
      <c r="B381" s="170"/>
      <c r="C381" s="170"/>
      <c r="D381" s="170"/>
      <c r="E381" s="170"/>
      <c r="F381" s="170"/>
      <c r="G381" s="170"/>
      <c r="H381" s="170"/>
      <c r="I381" s="170"/>
      <c r="J381" s="170"/>
      <c r="K381" s="170"/>
      <c r="L381" s="170"/>
      <c r="M381" s="170"/>
      <c r="N381" s="170"/>
      <c r="O381" s="170"/>
      <c r="P381" s="170"/>
      <c r="Q381" s="170"/>
    </row>
    <row r="382" spans="1:17" ht="12.75">
      <c r="A382" s="170"/>
      <c r="B382" s="170"/>
      <c r="C382" s="170"/>
      <c r="D382" s="170"/>
      <c r="E382" s="170"/>
      <c r="F382" s="170"/>
      <c r="G382" s="170"/>
      <c r="H382" s="170"/>
      <c r="I382" s="170"/>
      <c r="J382" s="170"/>
      <c r="K382" s="170"/>
      <c r="L382" s="170"/>
      <c r="M382" s="170"/>
      <c r="N382" s="170"/>
      <c r="O382" s="170"/>
      <c r="P382" s="170"/>
      <c r="Q382" s="170"/>
    </row>
    <row r="383" spans="1:17" ht="19.5">
      <c r="A383" s="46"/>
      <c r="B383" s="46"/>
      <c r="C383" s="46"/>
      <c r="D383" s="46"/>
      <c r="E383" s="46"/>
      <c r="F383" s="47"/>
      <c r="G383" s="46"/>
      <c r="H383" s="46"/>
      <c r="I383" s="46"/>
      <c r="J383" s="46"/>
      <c r="K383" s="48"/>
      <c r="L383" s="46"/>
      <c r="M383" s="48"/>
      <c r="N383" s="46"/>
      <c r="O383" s="46"/>
      <c r="P383" s="47"/>
      <c r="Q383" s="46"/>
    </row>
    <row r="384" spans="1:17" ht="12.75" customHeight="1">
      <c r="A384" s="173" t="s">
        <v>104</v>
      </c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49"/>
      <c r="O384" s="49"/>
      <c r="P384" s="50"/>
      <c r="Q384" s="49"/>
    </row>
    <row r="385" spans="1:17" ht="12.75">
      <c r="A385" s="49"/>
      <c r="B385" s="49"/>
      <c r="C385" s="49"/>
      <c r="D385" s="49"/>
      <c r="E385" s="49"/>
      <c r="F385" s="50"/>
      <c r="G385" s="49"/>
      <c r="H385" s="51"/>
      <c r="I385" s="49"/>
      <c r="J385" s="49"/>
      <c r="K385" s="72"/>
      <c r="L385" s="49"/>
      <c r="M385" s="72"/>
      <c r="N385" s="49"/>
      <c r="O385" s="49"/>
      <c r="P385" s="50"/>
      <c r="Q385" s="49"/>
    </row>
    <row r="386" spans="1:17" ht="12.75" customHeight="1">
      <c r="A386" s="200" t="s">
        <v>88</v>
      </c>
      <c r="B386" s="200"/>
      <c r="C386" s="200"/>
      <c r="D386" s="200"/>
      <c r="E386" s="200"/>
      <c r="F386" s="200"/>
      <c r="G386" s="200"/>
      <c r="H386" s="51"/>
      <c r="I386" s="200" t="s">
        <v>89</v>
      </c>
      <c r="J386" s="200"/>
      <c r="K386" s="200"/>
      <c r="L386" s="200"/>
      <c r="M386" s="200"/>
      <c r="N386" s="200"/>
      <c r="O386" s="200"/>
      <c r="P386" s="200"/>
      <c r="Q386" s="200"/>
    </row>
    <row r="387" spans="1:17" ht="12.75" customHeight="1">
      <c r="A387" s="145" t="s">
        <v>3</v>
      </c>
      <c r="B387" s="146" t="s">
        <v>52</v>
      </c>
      <c r="C387" s="146"/>
      <c r="D387" s="146"/>
      <c r="E387" s="146" t="s">
        <v>90</v>
      </c>
      <c r="F387" s="198" t="s">
        <v>91</v>
      </c>
      <c r="G387" s="147" t="s">
        <v>92</v>
      </c>
      <c r="H387" s="51"/>
      <c r="I387" s="145" t="s">
        <v>3</v>
      </c>
      <c r="J387" s="146" t="s">
        <v>52</v>
      </c>
      <c r="K387" s="146"/>
      <c r="L387" s="146"/>
      <c r="M387" s="146"/>
      <c r="N387" s="146"/>
      <c r="O387" s="146" t="s">
        <v>90</v>
      </c>
      <c r="P387" s="198" t="s">
        <v>91</v>
      </c>
      <c r="Q387" s="147" t="s">
        <v>92</v>
      </c>
    </row>
    <row r="388" spans="1:17" ht="12.75">
      <c r="A388" s="145"/>
      <c r="B388" s="146"/>
      <c r="C388" s="146"/>
      <c r="D388" s="146"/>
      <c r="E388" s="146"/>
      <c r="F388" s="198"/>
      <c r="G388" s="147"/>
      <c r="H388" s="51"/>
      <c r="I388" s="145"/>
      <c r="J388" s="146"/>
      <c r="K388" s="146"/>
      <c r="L388" s="146"/>
      <c r="M388" s="146"/>
      <c r="N388" s="146"/>
      <c r="O388" s="146"/>
      <c r="P388" s="198"/>
      <c r="Q388" s="147"/>
    </row>
    <row r="389" spans="1:17" ht="12.75">
      <c r="A389" s="73">
        <v>1</v>
      </c>
      <c r="B389" s="54">
        <v>1.2</v>
      </c>
      <c r="C389" s="55" t="s">
        <v>54</v>
      </c>
      <c r="D389" s="56">
        <v>1.5</v>
      </c>
      <c r="E389" s="57">
        <f aca="true" t="shared" si="14" ref="E389:E403">B389*D389</f>
        <v>1.7999999999999998</v>
      </c>
      <c r="F389" s="74">
        <v>82.4</v>
      </c>
      <c r="G389" s="75">
        <v>8461.45</v>
      </c>
      <c r="H389" s="51"/>
      <c r="I389" s="73">
        <v>1</v>
      </c>
      <c r="J389" s="54">
        <v>0.5</v>
      </c>
      <c r="K389" s="60" t="s">
        <v>54</v>
      </c>
      <c r="L389" s="61">
        <v>0.5</v>
      </c>
      <c r="M389" s="60" t="s">
        <v>54</v>
      </c>
      <c r="N389" s="56">
        <v>1.5</v>
      </c>
      <c r="O389" s="57">
        <f>(J389+L389)*N389</f>
        <v>1.5</v>
      </c>
      <c r="P389" s="74">
        <v>64.7</v>
      </c>
      <c r="Q389" s="75">
        <v>7663.13</v>
      </c>
    </row>
    <row r="390" spans="1:17" ht="12.75">
      <c r="A390" s="73">
        <v>2</v>
      </c>
      <c r="B390" s="54">
        <v>1.1</v>
      </c>
      <c r="C390" s="55" t="s">
        <v>54</v>
      </c>
      <c r="D390" s="56">
        <v>1.5</v>
      </c>
      <c r="E390" s="57">
        <f t="shared" si="14"/>
        <v>1.6500000000000001</v>
      </c>
      <c r="F390" s="74">
        <v>77.3</v>
      </c>
      <c r="G390" s="75">
        <v>7925.92</v>
      </c>
      <c r="H390" s="51"/>
      <c r="I390" s="73">
        <v>2</v>
      </c>
      <c r="J390" s="62">
        <v>0.30000000000000004</v>
      </c>
      <c r="K390" s="63" t="s">
        <v>54</v>
      </c>
      <c r="L390" s="64">
        <v>0.30000000000000004</v>
      </c>
      <c r="M390" s="63" t="s">
        <v>54</v>
      </c>
      <c r="N390" s="56">
        <v>1.5</v>
      </c>
      <c r="O390" s="57">
        <f>(J390+L390)*N390</f>
        <v>0.9000000000000001</v>
      </c>
      <c r="P390" s="74">
        <v>44.2</v>
      </c>
      <c r="Q390" s="75">
        <v>6859.85</v>
      </c>
    </row>
    <row r="391" spans="1:17" ht="12.75">
      <c r="A391" s="73">
        <v>3</v>
      </c>
      <c r="B391" s="54">
        <v>1</v>
      </c>
      <c r="C391" s="55" t="s">
        <v>54</v>
      </c>
      <c r="D391" s="56">
        <v>1.5</v>
      </c>
      <c r="E391" s="57">
        <f t="shared" si="14"/>
        <v>1.5</v>
      </c>
      <c r="F391" s="74">
        <v>72.2</v>
      </c>
      <c r="G391" s="75">
        <v>7711.7</v>
      </c>
      <c r="H391" s="51"/>
      <c r="I391" s="49"/>
      <c r="J391" s="49"/>
      <c r="K391" s="72"/>
      <c r="L391" s="49"/>
      <c r="M391" s="72"/>
      <c r="N391" s="49"/>
      <c r="O391" s="49"/>
      <c r="P391" s="50"/>
      <c r="Q391" s="49"/>
    </row>
    <row r="392" spans="1:17" ht="12.75" customHeight="1">
      <c r="A392" s="73">
        <v>4</v>
      </c>
      <c r="B392" s="54">
        <v>0.9</v>
      </c>
      <c r="C392" s="55" t="s">
        <v>54</v>
      </c>
      <c r="D392" s="56">
        <v>1.5</v>
      </c>
      <c r="E392" s="57">
        <f t="shared" si="14"/>
        <v>1.35</v>
      </c>
      <c r="F392" s="74">
        <v>65.2</v>
      </c>
      <c r="G392" s="75">
        <v>7390.38</v>
      </c>
      <c r="H392" s="51"/>
      <c r="I392" s="200" t="s">
        <v>93</v>
      </c>
      <c r="J392" s="200"/>
      <c r="K392" s="200"/>
      <c r="L392" s="200"/>
      <c r="M392" s="200"/>
      <c r="N392" s="200"/>
      <c r="O392" s="200"/>
      <c r="P392" s="200"/>
      <c r="Q392" s="200"/>
    </row>
    <row r="393" spans="1:17" ht="12.75" customHeight="1">
      <c r="A393" s="73">
        <v>5</v>
      </c>
      <c r="B393" s="54">
        <v>0.8</v>
      </c>
      <c r="C393" s="55" t="s">
        <v>54</v>
      </c>
      <c r="D393" s="56">
        <v>1.5</v>
      </c>
      <c r="E393" s="57">
        <f t="shared" si="14"/>
        <v>1.2000000000000002</v>
      </c>
      <c r="F393" s="74">
        <v>60.1</v>
      </c>
      <c r="G393" s="75">
        <v>7069.06</v>
      </c>
      <c r="H393" s="51"/>
      <c r="I393" s="145" t="s">
        <v>3</v>
      </c>
      <c r="J393" s="146" t="s">
        <v>52</v>
      </c>
      <c r="K393" s="146"/>
      <c r="L393" s="146"/>
      <c r="M393" s="146"/>
      <c r="N393" s="146"/>
      <c r="O393" s="146" t="s">
        <v>90</v>
      </c>
      <c r="P393" s="198" t="s">
        <v>91</v>
      </c>
      <c r="Q393" s="147" t="s">
        <v>92</v>
      </c>
    </row>
    <row r="394" spans="1:17" ht="12.75">
      <c r="A394" s="73">
        <v>6</v>
      </c>
      <c r="B394" s="54">
        <v>0.75</v>
      </c>
      <c r="C394" s="55" t="s">
        <v>54</v>
      </c>
      <c r="D394" s="56">
        <v>1.5</v>
      </c>
      <c r="E394" s="57">
        <f t="shared" si="14"/>
        <v>1.125</v>
      </c>
      <c r="F394" s="74">
        <v>57.5</v>
      </c>
      <c r="G394" s="75">
        <v>6961.96</v>
      </c>
      <c r="H394" s="51"/>
      <c r="I394" s="145"/>
      <c r="J394" s="146"/>
      <c r="K394" s="146"/>
      <c r="L394" s="146"/>
      <c r="M394" s="146"/>
      <c r="N394" s="146"/>
      <c r="O394" s="146"/>
      <c r="P394" s="198"/>
      <c r="Q394" s="147"/>
    </row>
    <row r="395" spans="1:17" ht="12.75">
      <c r="A395" s="73">
        <v>7</v>
      </c>
      <c r="B395" s="54">
        <v>0.7</v>
      </c>
      <c r="C395" s="55" t="s">
        <v>54</v>
      </c>
      <c r="D395" s="56">
        <v>1.5</v>
      </c>
      <c r="E395" s="57">
        <f t="shared" si="14"/>
        <v>1.0499999999999998</v>
      </c>
      <c r="F395" s="74">
        <v>54.9</v>
      </c>
      <c r="G395" s="75">
        <v>6640.63</v>
      </c>
      <c r="H395" s="51"/>
      <c r="I395" s="73">
        <v>1</v>
      </c>
      <c r="J395" s="54">
        <v>0.6000000000000001</v>
      </c>
      <c r="K395" s="60" t="s">
        <v>54</v>
      </c>
      <c r="L395" s="61">
        <v>0.6000000000000001</v>
      </c>
      <c r="M395" s="60" t="s">
        <v>54</v>
      </c>
      <c r="N395" s="56">
        <v>1.5</v>
      </c>
      <c r="O395" s="57">
        <f>(J395+L395)*N395</f>
        <v>1.8000000000000003</v>
      </c>
      <c r="P395" s="74">
        <v>82.5</v>
      </c>
      <c r="Q395" s="75">
        <v>10282.27</v>
      </c>
    </row>
    <row r="396" spans="1:17" ht="12.75">
      <c r="A396" s="73">
        <v>8</v>
      </c>
      <c r="B396" s="54">
        <v>0.65</v>
      </c>
      <c r="C396" s="55" t="s">
        <v>54</v>
      </c>
      <c r="D396" s="56">
        <v>1.5</v>
      </c>
      <c r="E396" s="57">
        <f t="shared" si="14"/>
        <v>0.9750000000000001</v>
      </c>
      <c r="F396" s="74">
        <v>52.4</v>
      </c>
      <c r="G396" s="75">
        <v>6479.97</v>
      </c>
      <c r="H396" s="51"/>
      <c r="I396" s="73">
        <v>2</v>
      </c>
      <c r="J396" s="54">
        <v>0.5</v>
      </c>
      <c r="K396" s="60" t="s">
        <v>54</v>
      </c>
      <c r="L396" s="61">
        <v>0.5</v>
      </c>
      <c r="M396" s="60" t="s">
        <v>54</v>
      </c>
      <c r="N396" s="56">
        <v>1.5</v>
      </c>
      <c r="O396" s="57">
        <f>(J396+L396)*N396</f>
        <v>1.5</v>
      </c>
      <c r="P396" s="74">
        <v>72.2</v>
      </c>
      <c r="Q396" s="75">
        <v>8568.56</v>
      </c>
    </row>
    <row r="397" spans="1:17" ht="12.75">
      <c r="A397" s="73">
        <v>9</v>
      </c>
      <c r="B397" s="54">
        <v>0.6000000000000001</v>
      </c>
      <c r="C397" s="55" t="s">
        <v>54</v>
      </c>
      <c r="D397" s="56">
        <v>1.5</v>
      </c>
      <c r="E397" s="57">
        <f t="shared" si="14"/>
        <v>0.9000000000000001</v>
      </c>
      <c r="F397" s="74">
        <v>47.9</v>
      </c>
      <c r="G397" s="75">
        <v>6319.31</v>
      </c>
      <c r="H397" s="51"/>
      <c r="I397" s="49"/>
      <c r="J397" s="49"/>
      <c r="K397" s="72"/>
      <c r="L397" s="49"/>
      <c r="M397" s="72"/>
      <c r="N397" s="49"/>
      <c r="O397" s="49"/>
      <c r="P397" s="50"/>
      <c r="Q397" s="49"/>
    </row>
    <row r="398" spans="1:17" ht="12.75">
      <c r="A398" s="73">
        <v>10</v>
      </c>
      <c r="B398" s="54">
        <v>0.55</v>
      </c>
      <c r="C398" s="55" t="s">
        <v>54</v>
      </c>
      <c r="D398" s="56">
        <v>1.5</v>
      </c>
      <c r="E398" s="57">
        <f t="shared" si="14"/>
        <v>0.8250000000000001</v>
      </c>
      <c r="F398" s="74">
        <v>45.3</v>
      </c>
      <c r="G398" s="75">
        <v>6105.1</v>
      </c>
      <c r="H398" s="51"/>
      <c r="I398" s="49"/>
      <c r="J398" s="49"/>
      <c r="K398" s="72"/>
      <c r="L398" s="49"/>
      <c r="M398" s="72"/>
      <c r="N398" s="49"/>
      <c r="O398" s="49"/>
      <c r="P398" s="50"/>
      <c r="Q398" s="49"/>
    </row>
    <row r="399" spans="1:17" ht="12.75" customHeight="1">
      <c r="A399" s="73">
        <v>11</v>
      </c>
      <c r="B399" s="54">
        <v>0.5</v>
      </c>
      <c r="C399" s="55" t="s">
        <v>54</v>
      </c>
      <c r="D399" s="56">
        <v>1.5</v>
      </c>
      <c r="E399" s="57">
        <f t="shared" si="14"/>
        <v>0.75</v>
      </c>
      <c r="F399" s="74">
        <v>42.8</v>
      </c>
      <c r="G399" s="75">
        <v>5890.89</v>
      </c>
      <c r="H399" s="51"/>
      <c r="I399" s="200" t="s">
        <v>94</v>
      </c>
      <c r="J399" s="200"/>
      <c r="K399" s="200"/>
      <c r="L399" s="200"/>
      <c r="M399" s="200"/>
      <c r="N399" s="200"/>
      <c r="O399" s="200"/>
      <c r="P399" s="200"/>
      <c r="Q399" s="200"/>
    </row>
    <row r="400" spans="1:17" ht="12.75" customHeight="1">
      <c r="A400" s="73">
        <v>12</v>
      </c>
      <c r="B400" s="54">
        <v>0.45</v>
      </c>
      <c r="C400" s="55" t="s">
        <v>54</v>
      </c>
      <c r="D400" s="56">
        <v>1.5</v>
      </c>
      <c r="E400" s="57">
        <f t="shared" si="14"/>
        <v>0.675</v>
      </c>
      <c r="F400" s="74">
        <v>40.2</v>
      </c>
      <c r="G400" s="75">
        <v>5730.22</v>
      </c>
      <c r="H400" s="51"/>
      <c r="I400" s="145" t="s">
        <v>3</v>
      </c>
      <c r="J400" s="146" t="s">
        <v>52</v>
      </c>
      <c r="K400" s="146"/>
      <c r="L400" s="146"/>
      <c r="M400" s="146"/>
      <c r="N400" s="146"/>
      <c r="O400" s="146" t="s">
        <v>90</v>
      </c>
      <c r="P400" s="198" t="s">
        <v>91</v>
      </c>
      <c r="Q400" s="147" t="s">
        <v>92</v>
      </c>
    </row>
    <row r="401" spans="1:17" ht="12.75">
      <c r="A401" s="73">
        <v>13</v>
      </c>
      <c r="B401" s="54">
        <v>0.4</v>
      </c>
      <c r="C401" s="55" t="s">
        <v>54</v>
      </c>
      <c r="D401" s="56">
        <v>1.5</v>
      </c>
      <c r="E401" s="57">
        <f t="shared" si="14"/>
        <v>0.6000000000000001</v>
      </c>
      <c r="F401" s="74">
        <v>37.7</v>
      </c>
      <c r="G401" s="75">
        <v>5569.56</v>
      </c>
      <c r="H401" s="51"/>
      <c r="I401" s="145"/>
      <c r="J401" s="146"/>
      <c r="K401" s="146"/>
      <c r="L401" s="146"/>
      <c r="M401" s="146"/>
      <c r="N401" s="146"/>
      <c r="O401" s="146"/>
      <c r="P401" s="198"/>
      <c r="Q401" s="147"/>
    </row>
    <row r="402" spans="1:17" ht="12.75">
      <c r="A402" s="73">
        <v>14</v>
      </c>
      <c r="B402" s="54">
        <v>0.30000000000000004</v>
      </c>
      <c r="C402" s="55" t="s">
        <v>54</v>
      </c>
      <c r="D402" s="56">
        <v>1.5</v>
      </c>
      <c r="E402" s="57">
        <f t="shared" si="14"/>
        <v>0.45000000000000007</v>
      </c>
      <c r="F402" s="74">
        <v>32.6</v>
      </c>
      <c r="G402" s="75">
        <v>4819.82</v>
      </c>
      <c r="H402" s="51"/>
      <c r="I402" s="73">
        <v>1</v>
      </c>
      <c r="J402" s="54">
        <v>0.5</v>
      </c>
      <c r="K402" s="60" t="s">
        <v>54</v>
      </c>
      <c r="L402" s="61">
        <v>0.5</v>
      </c>
      <c r="M402" s="60" t="s">
        <v>54</v>
      </c>
      <c r="N402" s="56">
        <v>1.5</v>
      </c>
      <c r="O402" s="57">
        <f>(J402+L402)*N402</f>
        <v>1.5</v>
      </c>
      <c r="P402" s="74">
        <v>61.6</v>
      </c>
      <c r="Q402" s="75">
        <v>8723.72</v>
      </c>
    </row>
    <row r="403" spans="1:17" ht="12.75">
      <c r="A403" s="73">
        <v>15</v>
      </c>
      <c r="B403" s="54">
        <v>0.25</v>
      </c>
      <c r="C403" s="55" t="s">
        <v>54</v>
      </c>
      <c r="D403" s="56">
        <v>1.5</v>
      </c>
      <c r="E403" s="57">
        <f t="shared" si="14"/>
        <v>0.375</v>
      </c>
      <c r="F403" s="74">
        <v>30</v>
      </c>
      <c r="G403" s="75">
        <v>4712.71</v>
      </c>
      <c r="H403" s="51"/>
      <c r="I403" s="73">
        <v>2</v>
      </c>
      <c r="J403" s="62">
        <v>0.30000000000000004</v>
      </c>
      <c r="K403" s="63" t="s">
        <v>54</v>
      </c>
      <c r="L403" s="64">
        <v>0.30000000000000004</v>
      </c>
      <c r="M403" s="63" t="s">
        <v>54</v>
      </c>
      <c r="N403" s="56">
        <v>1.5</v>
      </c>
      <c r="O403" s="57">
        <f>(J403+L403)*N403</f>
        <v>0.9000000000000001</v>
      </c>
      <c r="P403" s="74">
        <v>42.1</v>
      </c>
      <c r="Q403" s="75">
        <v>6606.6</v>
      </c>
    </row>
    <row r="404" spans="1:17" ht="12.75">
      <c r="A404" s="49"/>
      <c r="B404" s="49"/>
      <c r="C404" s="49"/>
      <c r="D404" s="49"/>
      <c r="E404" s="49"/>
      <c r="F404" s="50"/>
      <c r="G404" s="49"/>
      <c r="H404" s="51"/>
      <c r="I404" s="51"/>
      <c r="J404" s="51"/>
      <c r="K404" s="76"/>
      <c r="L404" s="51"/>
      <c r="M404" s="76"/>
      <c r="N404" s="49"/>
      <c r="O404" s="49"/>
      <c r="P404" s="50"/>
      <c r="Q404" s="49"/>
    </row>
    <row r="405" spans="1:17" ht="12.75" customHeight="1">
      <c r="A405" s="200" t="s">
        <v>95</v>
      </c>
      <c r="B405" s="200"/>
      <c r="C405" s="200"/>
      <c r="D405" s="200"/>
      <c r="E405" s="200"/>
      <c r="F405" s="200"/>
      <c r="G405" s="200"/>
      <c r="H405" s="51"/>
      <c r="I405" s="200" t="s">
        <v>96</v>
      </c>
      <c r="J405" s="200"/>
      <c r="K405" s="200"/>
      <c r="L405" s="200"/>
      <c r="M405" s="200"/>
      <c r="N405" s="200"/>
      <c r="O405" s="200"/>
      <c r="P405" s="200"/>
      <c r="Q405" s="200"/>
    </row>
    <row r="406" spans="1:17" ht="12.75" customHeight="1">
      <c r="A406" s="145" t="s">
        <v>3</v>
      </c>
      <c r="B406" s="146" t="s">
        <v>52</v>
      </c>
      <c r="C406" s="146"/>
      <c r="D406" s="146"/>
      <c r="E406" s="146" t="s">
        <v>90</v>
      </c>
      <c r="F406" s="198" t="s">
        <v>91</v>
      </c>
      <c r="G406" s="147" t="s">
        <v>92</v>
      </c>
      <c r="H406" s="51"/>
      <c r="I406" s="145" t="s">
        <v>3</v>
      </c>
      <c r="J406" s="146" t="s">
        <v>52</v>
      </c>
      <c r="K406" s="146"/>
      <c r="L406" s="146"/>
      <c r="M406" s="146"/>
      <c r="N406" s="146"/>
      <c r="O406" s="146" t="s">
        <v>90</v>
      </c>
      <c r="P406" s="198" t="s">
        <v>91</v>
      </c>
      <c r="Q406" s="147" t="s">
        <v>92</v>
      </c>
    </row>
    <row r="407" spans="1:17" ht="12.75">
      <c r="A407" s="145"/>
      <c r="B407" s="146"/>
      <c r="C407" s="146"/>
      <c r="D407" s="146"/>
      <c r="E407" s="146"/>
      <c r="F407" s="198"/>
      <c r="G407" s="147"/>
      <c r="H407" s="51"/>
      <c r="I407" s="145"/>
      <c r="J407" s="146"/>
      <c r="K407" s="146"/>
      <c r="L407" s="146"/>
      <c r="M407" s="146"/>
      <c r="N407" s="146"/>
      <c r="O407" s="146"/>
      <c r="P407" s="198"/>
      <c r="Q407" s="147"/>
    </row>
    <row r="408" spans="1:17" ht="14.25">
      <c r="A408" s="73">
        <v>1</v>
      </c>
      <c r="B408" s="54">
        <v>0.82</v>
      </c>
      <c r="C408" s="55" t="s">
        <v>54</v>
      </c>
      <c r="D408" s="56">
        <v>1.5</v>
      </c>
      <c r="E408" s="57">
        <f>B408*D408</f>
        <v>1.23</v>
      </c>
      <c r="F408" s="74">
        <v>67.5</v>
      </c>
      <c r="G408" s="75">
        <v>10187.32</v>
      </c>
      <c r="H408" s="51"/>
      <c r="I408" s="67">
        <v>1</v>
      </c>
      <c r="J408" s="199">
        <v>1.5</v>
      </c>
      <c r="K408" s="199"/>
      <c r="L408" s="199"/>
      <c r="M408" s="199"/>
      <c r="N408" s="199"/>
      <c r="O408" s="68" t="s">
        <v>75</v>
      </c>
      <c r="P408" s="74">
        <v>13.5</v>
      </c>
      <c r="Q408" s="75">
        <v>2390.78</v>
      </c>
    </row>
    <row r="409" spans="1:17" ht="12.75">
      <c r="A409" s="73">
        <v>2</v>
      </c>
      <c r="B409" s="54">
        <v>0.72</v>
      </c>
      <c r="C409" s="55" t="s">
        <v>54</v>
      </c>
      <c r="D409" s="56">
        <v>1.5</v>
      </c>
      <c r="E409" s="57">
        <f>B409*D409</f>
        <v>1.08</v>
      </c>
      <c r="F409" s="74">
        <v>61.8</v>
      </c>
      <c r="G409" s="75">
        <v>8461.45</v>
      </c>
      <c r="H409" s="51"/>
      <c r="I409" s="51"/>
      <c r="J409" s="51"/>
      <c r="K409" s="76"/>
      <c r="L409" s="51"/>
      <c r="M409" s="76"/>
      <c r="N409" s="49"/>
      <c r="O409" s="49"/>
      <c r="P409" s="50"/>
      <c r="Q409" s="49"/>
    </row>
    <row r="412" spans="1:24" ht="25.5">
      <c r="A412" s="169" t="s">
        <v>107</v>
      </c>
      <c r="B412" s="169"/>
      <c r="C412" s="169"/>
      <c r="D412" s="169"/>
      <c r="E412" s="169"/>
      <c r="F412" s="169"/>
      <c r="G412" s="169"/>
      <c r="H412" s="169"/>
      <c r="I412" s="169"/>
      <c r="J412" s="169"/>
      <c r="K412" s="169"/>
      <c r="L412" s="169"/>
      <c r="M412" s="169"/>
      <c r="N412" s="169"/>
      <c r="O412" s="169"/>
      <c r="P412" s="169"/>
      <c r="Q412" s="169"/>
      <c r="R412" s="169"/>
      <c r="S412" s="169"/>
      <c r="T412" s="169"/>
      <c r="U412" s="169"/>
      <c r="V412" s="169"/>
      <c r="W412" s="169"/>
      <c r="X412" s="169"/>
    </row>
    <row r="413" spans="1:17" ht="12.75">
      <c r="A413" s="49"/>
      <c r="B413" s="49"/>
      <c r="C413" s="49"/>
      <c r="D413" s="49"/>
      <c r="E413" s="49"/>
      <c r="F413" s="49"/>
      <c r="G413" s="49"/>
      <c r="H413" s="49"/>
      <c r="I413" s="51"/>
      <c r="J413" s="77"/>
      <c r="K413" s="49"/>
      <c r="L413" s="49"/>
      <c r="M413" s="49"/>
      <c r="N413" s="49"/>
      <c r="O413" s="49"/>
      <c r="P413" s="49"/>
      <c r="Q413" s="49"/>
    </row>
    <row r="414" spans="1:17" ht="12.75" customHeight="1">
      <c r="A414" s="145" t="s">
        <v>3</v>
      </c>
      <c r="B414" s="146" t="s">
        <v>4</v>
      </c>
      <c r="C414" s="146"/>
      <c r="D414" s="146"/>
      <c r="E414" s="146" t="s">
        <v>108</v>
      </c>
      <c r="F414" s="146"/>
      <c r="G414" s="145" t="s">
        <v>91</v>
      </c>
      <c r="H414" s="147" t="s">
        <v>92</v>
      </c>
      <c r="I414" s="51"/>
      <c r="J414" s="174" t="s">
        <v>3</v>
      </c>
      <c r="K414" s="146" t="s">
        <v>4</v>
      </c>
      <c r="L414" s="146"/>
      <c r="M414" s="146"/>
      <c r="N414" s="146" t="s">
        <v>109</v>
      </c>
      <c r="O414" s="145" t="s">
        <v>91</v>
      </c>
      <c r="P414" s="147" t="s">
        <v>92</v>
      </c>
      <c r="Q414" s="147"/>
    </row>
    <row r="415" spans="1:17" ht="12.75">
      <c r="A415" s="145"/>
      <c r="B415" s="146"/>
      <c r="C415" s="146"/>
      <c r="D415" s="146"/>
      <c r="E415" s="146"/>
      <c r="F415" s="146"/>
      <c r="G415" s="145"/>
      <c r="H415" s="147"/>
      <c r="I415" s="51"/>
      <c r="J415" s="174"/>
      <c r="K415" s="146"/>
      <c r="L415" s="146"/>
      <c r="M415" s="146"/>
      <c r="N415" s="146"/>
      <c r="O415" s="145"/>
      <c r="P415" s="147"/>
      <c r="Q415" s="147"/>
    </row>
    <row r="416" spans="1:17" ht="12.75" customHeight="1">
      <c r="A416" s="73">
        <v>1</v>
      </c>
      <c r="B416" s="148" t="s">
        <v>27</v>
      </c>
      <c r="C416" s="148"/>
      <c r="D416" s="148"/>
      <c r="E416" s="149">
        <v>0.8</v>
      </c>
      <c r="F416" s="149"/>
      <c r="G416" s="74">
        <v>1.1</v>
      </c>
      <c r="H416" s="75">
        <v>84</v>
      </c>
      <c r="I416" s="51"/>
      <c r="J416" s="73">
        <v>1</v>
      </c>
      <c r="K416" s="148" t="s">
        <v>110</v>
      </c>
      <c r="L416" s="148"/>
      <c r="M416" s="148"/>
      <c r="N416" s="78">
        <v>3.1</v>
      </c>
      <c r="O416" s="74">
        <v>28.9</v>
      </c>
      <c r="P416" s="154">
        <v>3199</v>
      </c>
      <c r="Q416" s="154"/>
    </row>
    <row r="417" spans="1:17" ht="12.75" customHeight="1">
      <c r="A417" s="73">
        <v>2</v>
      </c>
      <c r="B417" s="148" t="s">
        <v>27</v>
      </c>
      <c r="C417" s="148"/>
      <c r="D417" s="148"/>
      <c r="E417" s="149">
        <v>1</v>
      </c>
      <c r="F417" s="149"/>
      <c r="G417" s="74">
        <v>1.4</v>
      </c>
      <c r="H417" s="75">
        <v>84</v>
      </c>
      <c r="I417" s="51"/>
      <c r="J417" s="73">
        <v>2</v>
      </c>
      <c r="K417" s="148" t="s">
        <v>111</v>
      </c>
      <c r="L417" s="148"/>
      <c r="M417" s="148"/>
      <c r="N417" s="78">
        <v>3.1</v>
      </c>
      <c r="O417" s="74">
        <v>12</v>
      </c>
      <c r="P417" s="158">
        <v>1859</v>
      </c>
      <c r="Q417" s="158"/>
    </row>
    <row r="418" spans="1:17" ht="12.75" customHeight="1">
      <c r="A418" s="73">
        <v>3</v>
      </c>
      <c r="B418" s="148" t="s">
        <v>27</v>
      </c>
      <c r="C418" s="148"/>
      <c r="D418" s="148"/>
      <c r="E418" s="149">
        <v>1.2</v>
      </c>
      <c r="F418" s="149"/>
      <c r="G418" s="74">
        <v>1.7000000000000002</v>
      </c>
      <c r="H418" s="75">
        <v>101</v>
      </c>
      <c r="I418" s="51"/>
      <c r="J418" s="73">
        <v>3</v>
      </c>
      <c r="K418" s="148" t="s">
        <v>111</v>
      </c>
      <c r="L418" s="148"/>
      <c r="M418" s="148"/>
      <c r="N418" s="78">
        <v>6</v>
      </c>
      <c r="O418" s="74">
        <v>35.8</v>
      </c>
      <c r="P418" s="154">
        <v>3999</v>
      </c>
      <c r="Q418" s="154"/>
    </row>
    <row r="419" spans="1:17" ht="12.75" customHeight="1">
      <c r="A419" s="73">
        <v>4</v>
      </c>
      <c r="B419" s="148" t="s">
        <v>112</v>
      </c>
      <c r="C419" s="148"/>
      <c r="D419" s="148"/>
      <c r="E419" s="149">
        <v>0.30000000000000004</v>
      </c>
      <c r="F419" s="149"/>
      <c r="G419" s="74">
        <v>1.6</v>
      </c>
      <c r="H419" s="75">
        <v>83</v>
      </c>
      <c r="I419" s="51"/>
      <c r="J419" s="77"/>
      <c r="K419" s="49"/>
      <c r="L419" s="49"/>
      <c r="M419" s="49"/>
      <c r="N419" s="49"/>
      <c r="O419" s="49"/>
      <c r="P419" s="49"/>
      <c r="Q419" s="49"/>
    </row>
    <row r="420" spans="1:17" ht="12.75">
      <c r="A420" s="80"/>
      <c r="B420" s="81"/>
      <c r="C420" s="81"/>
      <c r="D420" s="81"/>
      <c r="E420" s="82"/>
      <c r="F420" s="82"/>
      <c r="G420" s="83"/>
      <c r="H420" s="84"/>
      <c r="I420" s="51"/>
      <c r="J420" s="77"/>
      <c r="K420" s="49"/>
      <c r="L420" s="49"/>
      <c r="M420" s="49"/>
      <c r="N420" s="49"/>
      <c r="O420" s="49"/>
      <c r="P420" s="49"/>
      <c r="Q420" s="49"/>
    </row>
    <row r="421" spans="1:17" ht="12.75" customHeight="1">
      <c r="A421" s="145" t="s">
        <v>3</v>
      </c>
      <c r="B421" s="146" t="s">
        <v>4</v>
      </c>
      <c r="C421" s="146"/>
      <c r="D421" s="146"/>
      <c r="E421" s="146" t="s">
        <v>52</v>
      </c>
      <c r="F421" s="146"/>
      <c r="G421" s="145" t="s">
        <v>91</v>
      </c>
      <c r="H421" s="147" t="s">
        <v>92</v>
      </c>
      <c r="I421" s="51"/>
      <c r="J421" s="174" t="s">
        <v>3</v>
      </c>
      <c r="K421" s="146" t="s">
        <v>4</v>
      </c>
      <c r="L421" s="146"/>
      <c r="M421" s="146"/>
      <c r="N421" s="146" t="s">
        <v>113</v>
      </c>
      <c r="O421" s="145" t="s">
        <v>91</v>
      </c>
      <c r="P421" s="147" t="s">
        <v>92</v>
      </c>
      <c r="Q421" s="147"/>
    </row>
    <row r="422" spans="1:17" ht="12.75">
      <c r="A422" s="145"/>
      <c r="B422" s="146"/>
      <c r="C422" s="146"/>
      <c r="D422" s="146"/>
      <c r="E422" s="146"/>
      <c r="F422" s="146"/>
      <c r="G422" s="145"/>
      <c r="H422" s="147"/>
      <c r="I422" s="51"/>
      <c r="J422" s="174"/>
      <c r="K422" s="146"/>
      <c r="L422" s="146"/>
      <c r="M422" s="146"/>
      <c r="N422" s="146"/>
      <c r="O422" s="145"/>
      <c r="P422" s="147"/>
      <c r="Q422" s="147"/>
    </row>
    <row r="423" spans="1:17" ht="12.75" customHeight="1">
      <c r="A423" s="73">
        <v>1</v>
      </c>
      <c r="B423" s="148" t="s">
        <v>29</v>
      </c>
      <c r="C423" s="148"/>
      <c r="D423" s="148"/>
      <c r="E423" s="149">
        <v>0.1</v>
      </c>
      <c r="F423" s="149"/>
      <c r="G423" s="74">
        <v>0.6000000000000001</v>
      </c>
      <c r="H423" s="75">
        <v>71.9</v>
      </c>
      <c r="I423" s="51"/>
      <c r="J423" s="73">
        <v>1</v>
      </c>
      <c r="K423" s="148" t="s">
        <v>34</v>
      </c>
      <c r="L423" s="148"/>
      <c r="M423" s="148"/>
      <c r="N423" s="78">
        <v>2.4</v>
      </c>
      <c r="O423" s="74">
        <v>13.6</v>
      </c>
      <c r="P423" s="154">
        <v>889</v>
      </c>
      <c r="Q423" s="154"/>
    </row>
    <row r="424" spans="1:17" ht="27" customHeight="1">
      <c r="A424" s="73">
        <v>2</v>
      </c>
      <c r="B424" s="148" t="s">
        <v>114</v>
      </c>
      <c r="C424" s="148"/>
      <c r="D424" s="148"/>
      <c r="E424" s="149">
        <v>0.1</v>
      </c>
      <c r="F424" s="149"/>
      <c r="G424" s="74">
        <v>0.4</v>
      </c>
      <c r="H424" s="75">
        <v>51.9</v>
      </c>
      <c r="I424" s="51"/>
      <c r="J424" s="77"/>
      <c r="K424" s="49"/>
      <c r="L424" s="49"/>
      <c r="M424" s="49"/>
      <c r="N424" s="49"/>
      <c r="O424" s="49"/>
      <c r="P424" s="49"/>
      <c r="Q424" s="49"/>
    </row>
    <row r="425" spans="1:17" ht="12.75">
      <c r="A425" s="80"/>
      <c r="B425" s="81"/>
      <c r="C425" s="81"/>
      <c r="D425" s="81"/>
      <c r="E425" s="82"/>
      <c r="F425" s="82"/>
      <c r="G425" s="83"/>
      <c r="H425" s="84"/>
      <c r="I425" s="51"/>
      <c r="J425" s="77"/>
      <c r="K425" s="49"/>
      <c r="L425" s="49"/>
      <c r="M425" s="49"/>
      <c r="N425" s="49"/>
      <c r="O425" s="49"/>
      <c r="P425" s="49"/>
      <c r="Q425" s="49"/>
    </row>
    <row r="426" spans="1:17" ht="12.75" customHeight="1">
      <c r="A426" s="145" t="s">
        <v>3</v>
      </c>
      <c r="B426" s="146" t="s">
        <v>4</v>
      </c>
      <c r="C426" s="146"/>
      <c r="D426" s="146"/>
      <c r="E426" s="176" t="s">
        <v>115</v>
      </c>
      <c r="F426" s="176"/>
      <c r="G426" s="145" t="s">
        <v>91</v>
      </c>
      <c r="H426" s="147" t="s">
        <v>92</v>
      </c>
      <c r="I426" s="51"/>
      <c r="J426" s="174" t="s">
        <v>3</v>
      </c>
      <c r="K426" s="146" t="s">
        <v>4</v>
      </c>
      <c r="L426" s="146"/>
      <c r="M426" s="146"/>
      <c r="N426" s="146" t="s">
        <v>108</v>
      </c>
      <c r="O426" s="145" t="s">
        <v>91</v>
      </c>
      <c r="P426" s="147" t="s">
        <v>116</v>
      </c>
      <c r="Q426" s="147"/>
    </row>
    <row r="427" spans="1:17" ht="12.75">
      <c r="A427" s="145"/>
      <c r="B427" s="146"/>
      <c r="C427" s="146"/>
      <c r="D427" s="146"/>
      <c r="E427" s="176"/>
      <c r="F427" s="176"/>
      <c r="G427" s="145"/>
      <c r="H427" s="147"/>
      <c r="I427" s="51"/>
      <c r="J427" s="174"/>
      <c r="K427" s="146"/>
      <c r="L427" s="146"/>
      <c r="M427" s="146"/>
      <c r="N427" s="146"/>
      <c r="O427" s="145"/>
      <c r="P427" s="147"/>
      <c r="Q427" s="147"/>
    </row>
    <row r="428" spans="1:17" ht="12.75" customHeight="1">
      <c r="A428" s="73">
        <v>1</v>
      </c>
      <c r="B428" s="148" t="s">
        <v>30</v>
      </c>
      <c r="C428" s="148"/>
      <c r="D428" s="148"/>
      <c r="E428" s="192" t="s">
        <v>117</v>
      </c>
      <c r="F428" s="192"/>
      <c r="G428" s="85">
        <v>3</v>
      </c>
      <c r="H428" s="79">
        <v>340</v>
      </c>
      <c r="I428" s="51"/>
      <c r="J428" s="73">
        <v>1</v>
      </c>
      <c r="K428" s="148" t="s">
        <v>36</v>
      </c>
      <c r="L428" s="148"/>
      <c r="M428" s="148"/>
      <c r="N428" s="78" t="s">
        <v>118</v>
      </c>
      <c r="O428" s="74">
        <v>6.5</v>
      </c>
      <c r="P428" s="154">
        <v>629</v>
      </c>
      <c r="Q428" s="154"/>
    </row>
    <row r="429" spans="1:17" ht="12.75" customHeight="1">
      <c r="A429" s="189">
        <v>2</v>
      </c>
      <c r="B429" s="148" t="s">
        <v>119</v>
      </c>
      <c r="C429" s="148"/>
      <c r="D429" s="148"/>
      <c r="E429" s="192" t="s">
        <v>117</v>
      </c>
      <c r="F429" s="192"/>
      <c r="G429" s="157">
        <v>3</v>
      </c>
      <c r="H429" s="195">
        <v>402.5</v>
      </c>
      <c r="I429" s="51"/>
      <c r="J429" s="197">
        <v>2</v>
      </c>
      <c r="K429" s="148" t="s">
        <v>120</v>
      </c>
      <c r="L429" s="148"/>
      <c r="M429" s="148"/>
      <c r="N429" s="149" t="s">
        <v>121</v>
      </c>
      <c r="O429" s="187">
        <v>6.5</v>
      </c>
      <c r="P429" s="154">
        <v>769</v>
      </c>
      <c r="Q429" s="154"/>
    </row>
    <row r="430" spans="1:17" ht="28.5" customHeight="1">
      <c r="A430" s="190"/>
      <c r="B430" s="191"/>
      <c r="C430" s="191"/>
      <c r="D430" s="191"/>
      <c r="E430" s="193"/>
      <c r="F430" s="193"/>
      <c r="G430" s="194"/>
      <c r="H430" s="196"/>
      <c r="I430" s="51"/>
      <c r="J430" s="197"/>
      <c r="K430" s="148"/>
      <c r="L430" s="148"/>
      <c r="M430" s="148"/>
      <c r="N430" s="149"/>
      <c r="O430" s="187"/>
      <c r="P430" s="154"/>
      <c r="Q430" s="154"/>
    </row>
    <row r="431" spans="1:17" ht="33.75" customHeight="1">
      <c r="A431" s="137">
        <v>3</v>
      </c>
      <c r="B431" s="183" t="s">
        <v>31</v>
      </c>
      <c r="C431" s="183"/>
      <c r="D431" s="183"/>
      <c r="E431" s="188" t="s">
        <v>122</v>
      </c>
      <c r="F431" s="188"/>
      <c r="G431" s="138">
        <v>5.1</v>
      </c>
      <c r="H431" s="139">
        <v>450</v>
      </c>
      <c r="I431" s="51"/>
      <c r="J431" s="80"/>
      <c r="K431" s="81"/>
      <c r="L431" s="81"/>
      <c r="M431" s="81"/>
      <c r="N431" s="82"/>
      <c r="O431" s="86"/>
      <c r="P431" s="84"/>
      <c r="Q431" s="84"/>
    </row>
    <row r="432" spans="1:17" ht="12.75" customHeight="1">
      <c r="A432" s="182">
        <v>4</v>
      </c>
      <c r="B432" s="183" t="s">
        <v>123</v>
      </c>
      <c r="C432" s="183"/>
      <c r="D432" s="183"/>
      <c r="E432" s="184" t="s">
        <v>122</v>
      </c>
      <c r="F432" s="184"/>
      <c r="G432" s="185">
        <v>6.5</v>
      </c>
      <c r="H432" s="186">
        <v>789</v>
      </c>
      <c r="I432" s="51"/>
      <c r="J432" s="174" t="s">
        <v>3</v>
      </c>
      <c r="K432" s="146" t="s">
        <v>4</v>
      </c>
      <c r="L432" s="146"/>
      <c r="M432" s="146"/>
      <c r="N432" s="176" t="s">
        <v>124</v>
      </c>
      <c r="O432" s="145" t="s">
        <v>91</v>
      </c>
      <c r="P432" s="147" t="s">
        <v>116</v>
      </c>
      <c r="Q432" s="147"/>
    </row>
    <row r="433" spans="1:17" ht="30" customHeight="1">
      <c r="A433" s="182"/>
      <c r="B433" s="183"/>
      <c r="C433" s="183"/>
      <c r="D433" s="183"/>
      <c r="E433" s="184"/>
      <c r="F433" s="184"/>
      <c r="G433" s="185"/>
      <c r="H433" s="186"/>
      <c r="I433" s="51"/>
      <c r="J433" s="174"/>
      <c r="K433" s="146"/>
      <c r="L433" s="146"/>
      <c r="M433" s="146"/>
      <c r="N433" s="176"/>
      <c r="O433" s="145"/>
      <c r="P433" s="147"/>
      <c r="Q433" s="147"/>
    </row>
    <row r="434" spans="1:17" ht="12.75" customHeight="1">
      <c r="A434" s="177"/>
      <c r="B434" s="178"/>
      <c r="C434" s="178"/>
      <c r="D434" s="178"/>
      <c r="E434" s="179"/>
      <c r="F434" s="179"/>
      <c r="G434" s="180"/>
      <c r="H434" s="181"/>
      <c r="I434" s="51"/>
      <c r="J434" s="73">
        <v>1</v>
      </c>
      <c r="K434" s="148" t="s">
        <v>35</v>
      </c>
      <c r="L434" s="148"/>
      <c r="M434" s="148"/>
      <c r="N434" s="78">
        <v>1250</v>
      </c>
      <c r="O434" s="74">
        <v>5.5</v>
      </c>
      <c r="P434" s="154">
        <v>5390</v>
      </c>
      <c r="Q434" s="154"/>
    </row>
    <row r="435" spans="1:17" ht="24.75" customHeight="1">
      <c r="A435" s="177"/>
      <c r="B435" s="178"/>
      <c r="C435" s="178"/>
      <c r="D435" s="178"/>
      <c r="E435" s="179"/>
      <c r="F435" s="179"/>
      <c r="G435" s="180"/>
      <c r="H435" s="181"/>
      <c r="I435" s="87"/>
      <c r="J435" s="88"/>
      <c r="K435" s="87"/>
      <c r="L435" s="87"/>
      <c r="M435" s="89"/>
      <c r="N435" s="89"/>
      <c r="O435" s="89"/>
      <c r="P435" s="89"/>
      <c r="Q435" s="89"/>
    </row>
    <row r="436" spans="1:17" ht="12.75">
      <c r="A436" s="80"/>
      <c r="B436" s="81"/>
      <c r="C436" s="81"/>
      <c r="D436" s="81"/>
      <c r="E436" s="90"/>
      <c r="F436" s="90"/>
      <c r="G436" s="86"/>
      <c r="H436" s="84"/>
      <c r="I436" s="87"/>
      <c r="J436" s="88"/>
      <c r="K436" s="87"/>
      <c r="L436" s="87"/>
      <c r="M436" s="89"/>
      <c r="N436" s="89"/>
      <c r="O436" s="89"/>
      <c r="P436" s="89"/>
      <c r="Q436" s="89"/>
    </row>
    <row r="437" spans="1:17" ht="12.75">
      <c r="A437" s="87"/>
      <c r="B437" s="69"/>
      <c r="C437" s="70"/>
      <c r="D437" s="70"/>
      <c r="E437" s="91"/>
      <c r="F437" s="91"/>
      <c r="G437" s="87"/>
      <c r="H437" s="92"/>
      <c r="I437" s="87"/>
      <c r="J437" s="88"/>
      <c r="K437" s="87"/>
      <c r="L437" s="87"/>
      <c r="M437" s="89"/>
      <c r="N437" s="89"/>
      <c r="O437" s="89"/>
      <c r="P437" s="89"/>
      <c r="Q437" s="89"/>
    </row>
    <row r="438" spans="1:17" ht="12.75" customHeight="1">
      <c r="A438" s="173" t="s">
        <v>125</v>
      </c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89"/>
      <c r="O438" s="89"/>
      <c r="P438" s="89"/>
      <c r="Q438" s="89"/>
    </row>
    <row r="439" spans="1:17" ht="12.75">
      <c r="A439" s="87"/>
      <c r="B439" s="69"/>
      <c r="C439" s="70"/>
      <c r="D439" s="70"/>
      <c r="E439" s="91"/>
      <c r="F439" s="91"/>
      <c r="G439" s="87"/>
      <c r="H439" s="92"/>
      <c r="I439" s="87"/>
      <c r="J439" s="88"/>
      <c r="K439" s="87"/>
      <c r="L439" s="87"/>
      <c r="M439" s="89"/>
      <c r="N439" s="89"/>
      <c r="O439" s="89"/>
      <c r="P439" s="89"/>
      <c r="Q439" s="89"/>
    </row>
    <row r="440" spans="1:17" ht="12.75" customHeight="1">
      <c r="A440" s="145" t="s">
        <v>3</v>
      </c>
      <c r="B440" s="146" t="s">
        <v>4</v>
      </c>
      <c r="C440" s="146"/>
      <c r="D440" s="146"/>
      <c r="E440" s="146" t="s">
        <v>108</v>
      </c>
      <c r="F440" s="146"/>
      <c r="G440" s="145" t="s">
        <v>91</v>
      </c>
      <c r="H440" s="147" t="s">
        <v>92</v>
      </c>
      <c r="I440" s="87"/>
      <c r="J440" s="174" t="s">
        <v>3</v>
      </c>
      <c r="K440" s="146" t="s">
        <v>4</v>
      </c>
      <c r="L440" s="146"/>
      <c r="M440" s="146"/>
      <c r="N440" s="175" t="s">
        <v>126</v>
      </c>
      <c r="O440" s="145" t="s">
        <v>91</v>
      </c>
      <c r="P440" s="147" t="s">
        <v>127</v>
      </c>
      <c r="Q440" s="147"/>
    </row>
    <row r="441" spans="1:17" ht="12.75">
      <c r="A441" s="145"/>
      <c r="B441" s="146"/>
      <c r="C441" s="146"/>
      <c r="D441" s="146"/>
      <c r="E441" s="146"/>
      <c r="F441" s="146"/>
      <c r="G441" s="145"/>
      <c r="H441" s="147"/>
      <c r="I441" s="87"/>
      <c r="J441" s="174"/>
      <c r="K441" s="146"/>
      <c r="L441" s="146"/>
      <c r="M441" s="146"/>
      <c r="N441" s="175"/>
      <c r="O441" s="145"/>
      <c r="P441" s="147"/>
      <c r="Q441" s="147"/>
    </row>
    <row r="442" spans="1:17" ht="27" customHeight="1">
      <c r="A442" s="73">
        <v>1</v>
      </c>
      <c r="B442" s="148" t="s">
        <v>128</v>
      </c>
      <c r="C442" s="148"/>
      <c r="D442" s="148"/>
      <c r="E442" s="149">
        <v>3</v>
      </c>
      <c r="F442" s="149"/>
      <c r="G442" s="93">
        <v>0.35</v>
      </c>
      <c r="H442" s="75">
        <v>34.5</v>
      </c>
      <c r="I442" s="87"/>
      <c r="J442" s="73">
        <v>1</v>
      </c>
      <c r="K442" s="148" t="s">
        <v>129</v>
      </c>
      <c r="L442" s="148"/>
      <c r="M442" s="148"/>
      <c r="N442" s="94">
        <v>1000</v>
      </c>
      <c r="O442" s="74">
        <v>2.5</v>
      </c>
      <c r="P442" s="154">
        <v>1250</v>
      </c>
      <c r="Q442" s="154"/>
    </row>
    <row r="443" spans="1:17" ht="28.5" customHeight="1">
      <c r="A443" s="87"/>
      <c r="B443" s="69"/>
      <c r="C443" s="70"/>
      <c r="D443" s="70"/>
      <c r="E443" s="91"/>
      <c r="F443" s="91"/>
      <c r="G443" s="87"/>
      <c r="H443" s="92"/>
      <c r="I443" s="87"/>
      <c r="J443" s="73">
        <v>2</v>
      </c>
      <c r="K443" s="148" t="s">
        <v>130</v>
      </c>
      <c r="L443" s="148"/>
      <c r="M443" s="148"/>
      <c r="N443" s="94">
        <v>1000</v>
      </c>
      <c r="O443" s="74">
        <v>2.4</v>
      </c>
      <c r="P443" s="154">
        <v>1250</v>
      </c>
      <c r="Q443" s="154"/>
    </row>
    <row r="444" spans="1:17" ht="12.75" customHeight="1">
      <c r="A444" s="145" t="s">
        <v>3</v>
      </c>
      <c r="B444" s="146" t="s">
        <v>4</v>
      </c>
      <c r="C444" s="146"/>
      <c r="D444" s="146"/>
      <c r="E444" s="146" t="s">
        <v>131</v>
      </c>
      <c r="F444" s="146"/>
      <c r="G444" s="145" t="s">
        <v>91</v>
      </c>
      <c r="H444" s="147" t="s">
        <v>92</v>
      </c>
      <c r="I444" s="87"/>
      <c r="J444" s="73">
        <v>3</v>
      </c>
      <c r="K444" s="148" t="s">
        <v>132</v>
      </c>
      <c r="L444" s="148"/>
      <c r="M444" s="148"/>
      <c r="N444" s="94">
        <v>1000</v>
      </c>
      <c r="O444" s="74">
        <v>7.4</v>
      </c>
      <c r="P444" s="154">
        <v>1250</v>
      </c>
      <c r="Q444" s="154"/>
    </row>
    <row r="445" spans="1:17" ht="12.75" hidden="1">
      <c r="A445" s="145"/>
      <c r="B445" s="146"/>
      <c r="C445" s="146"/>
      <c r="D445" s="146"/>
      <c r="E445" s="146"/>
      <c r="F445" s="146"/>
      <c r="G445" s="145"/>
      <c r="H445" s="147"/>
      <c r="I445" s="87"/>
      <c r="J445" s="88"/>
      <c r="K445" s="87"/>
      <c r="L445" s="87"/>
      <c r="M445" s="89"/>
      <c r="N445" s="89"/>
      <c r="O445" s="89"/>
      <c r="P445" s="89"/>
      <c r="Q445" s="89"/>
    </row>
    <row r="446" spans="1:17" ht="12.75" customHeight="1">
      <c r="A446" s="73">
        <v>1</v>
      </c>
      <c r="B446" s="148" t="s">
        <v>133</v>
      </c>
      <c r="C446" s="148"/>
      <c r="D446" s="148"/>
      <c r="E446" s="149">
        <v>200</v>
      </c>
      <c r="F446" s="149"/>
      <c r="G446" s="74">
        <v>175</v>
      </c>
      <c r="H446" s="75">
        <v>8500</v>
      </c>
      <c r="I446" s="87"/>
      <c r="J446" s="88"/>
      <c r="K446" s="87"/>
      <c r="L446" s="87"/>
      <c r="M446" s="89"/>
      <c r="N446" s="89"/>
      <c r="O446" s="89"/>
      <c r="P446" s="89"/>
      <c r="Q446" s="89"/>
    </row>
    <row r="449" spans="1:24" ht="25.5">
      <c r="A449" s="169" t="s">
        <v>37</v>
      </c>
      <c r="B449" s="169"/>
      <c r="C449" s="169"/>
      <c r="D449" s="169"/>
      <c r="E449" s="169"/>
      <c r="F449" s="169"/>
      <c r="G449" s="169"/>
      <c r="H449" s="169"/>
      <c r="I449" s="169"/>
      <c r="J449" s="169"/>
      <c r="K449" s="169"/>
      <c r="L449" s="169"/>
      <c r="M449" s="169"/>
      <c r="N449" s="169"/>
      <c r="O449" s="169"/>
      <c r="P449" s="169"/>
      <c r="Q449" s="169"/>
      <c r="R449" s="169"/>
      <c r="S449" s="169"/>
      <c r="T449" s="169"/>
      <c r="U449" s="169"/>
      <c r="V449" s="169"/>
      <c r="W449" s="169"/>
      <c r="X449" s="169"/>
    </row>
    <row r="451" spans="1:17" ht="12.75" customHeight="1">
      <c r="A451" s="170" t="s">
        <v>134</v>
      </c>
      <c r="B451" s="170"/>
      <c r="C451" s="170"/>
      <c r="D451" s="170"/>
      <c r="E451" s="170"/>
      <c r="F451" s="170"/>
      <c r="G451" s="170"/>
      <c r="H451" s="170"/>
      <c r="I451" s="170"/>
      <c r="J451" s="170"/>
      <c r="K451" s="170"/>
      <c r="L451" s="170"/>
      <c r="M451" s="170"/>
      <c r="N451" s="170"/>
      <c r="O451" s="170"/>
      <c r="P451" s="170"/>
      <c r="Q451" s="170"/>
    </row>
    <row r="452" spans="1:17" ht="12.75">
      <c r="A452" s="170"/>
      <c r="B452" s="170"/>
      <c r="C452" s="170"/>
      <c r="D452" s="170"/>
      <c r="E452" s="170"/>
      <c r="F452" s="170"/>
      <c r="G452" s="170"/>
      <c r="H452" s="170"/>
      <c r="I452" s="170"/>
      <c r="J452" s="170"/>
      <c r="K452" s="170"/>
      <c r="L452" s="170"/>
      <c r="M452" s="170"/>
      <c r="N452" s="170"/>
      <c r="O452" s="170"/>
      <c r="P452" s="170"/>
      <c r="Q452" s="170"/>
    </row>
    <row r="453" spans="1:17" ht="12.75">
      <c r="A453" s="170"/>
      <c r="B453" s="170"/>
      <c r="C453" s="170"/>
      <c r="D453" s="170"/>
      <c r="E453" s="170"/>
      <c r="F453" s="170"/>
      <c r="G453" s="170"/>
      <c r="H453" s="170"/>
      <c r="I453" s="170"/>
      <c r="J453" s="170"/>
      <c r="K453" s="170"/>
      <c r="L453" s="170"/>
      <c r="M453" s="170"/>
      <c r="N453" s="170"/>
      <c r="O453" s="170"/>
      <c r="P453" s="170"/>
      <c r="Q453" s="170"/>
    </row>
    <row r="454" spans="1:17" ht="12.75">
      <c r="A454" s="49"/>
      <c r="B454" s="49"/>
      <c r="C454" s="49"/>
      <c r="D454" s="49"/>
      <c r="E454" s="49"/>
      <c r="F454" s="49"/>
      <c r="G454" s="49"/>
      <c r="H454" s="49"/>
      <c r="I454" s="49"/>
      <c r="J454" s="49"/>
      <c r="K454" s="49"/>
      <c r="L454" s="49"/>
      <c r="M454" s="49"/>
      <c r="N454" s="49"/>
      <c r="O454" s="49"/>
      <c r="P454" s="49"/>
      <c r="Q454" s="49"/>
    </row>
    <row r="455" spans="1:17" ht="12.75" customHeight="1">
      <c r="A455" s="165" t="s">
        <v>135</v>
      </c>
      <c r="B455" s="165"/>
      <c r="C455" s="165"/>
      <c r="D455" s="165"/>
      <c r="E455" s="165"/>
      <c r="F455" s="165"/>
      <c r="G455" s="165"/>
      <c r="H455" s="165"/>
      <c r="I455" s="165"/>
      <c r="J455" s="165"/>
      <c r="K455" s="165"/>
      <c r="L455" s="165"/>
      <c r="M455" s="165"/>
      <c r="N455" s="165"/>
      <c r="O455" s="165"/>
      <c r="P455" s="165"/>
      <c r="Q455" s="165"/>
    </row>
    <row r="456" spans="1:17" ht="12.75">
      <c r="A456" s="165"/>
      <c r="B456" s="165"/>
      <c r="C456" s="165"/>
      <c r="D456" s="165"/>
      <c r="E456" s="165"/>
      <c r="F456" s="165"/>
      <c r="G456" s="165"/>
      <c r="H456" s="165"/>
      <c r="I456" s="165"/>
      <c r="J456" s="165"/>
      <c r="K456" s="165"/>
      <c r="L456" s="165"/>
      <c r="M456" s="165"/>
      <c r="N456" s="165"/>
      <c r="O456" s="165"/>
      <c r="P456" s="165"/>
      <c r="Q456" s="165"/>
    </row>
    <row r="457" spans="1:15" ht="12.75" customHeight="1">
      <c r="A457" s="145" t="s">
        <v>3</v>
      </c>
      <c r="B457" s="146" t="s">
        <v>4</v>
      </c>
      <c r="C457" s="146"/>
      <c r="D457" s="146"/>
      <c r="E457" s="146"/>
      <c r="F457" s="146"/>
      <c r="G457" s="146"/>
      <c r="H457" s="146"/>
      <c r="I457" s="146"/>
      <c r="J457" s="146" t="s">
        <v>39</v>
      </c>
      <c r="K457" s="146"/>
      <c r="L457" s="146"/>
      <c r="M457" s="146" t="s">
        <v>136</v>
      </c>
      <c r="N457" s="146"/>
      <c r="O457" s="147" t="s">
        <v>92</v>
      </c>
    </row>
    <row r="458" spans="1:15" ht="12.75">
      <c r="A458" s="145"/>
      <c r="B458" s="146"/>
      <c r="C458" s="146"/>
      <c r="D458" s="146"/>
      <c r="E458" s="146"/>
      <c r="F458" s="146"/>
      <c r="G458" s="146"/>
      <c r="H458" s="146"/>
      <c r="I458" s="146"/>
      <c r="J458" s="171"/>
      <c r="K458" s="171"/>
      <c r="L458" s="171"/>
      <c r="M458" s="171"/>
      <c r="N458" s="171"/>
      <c r="O458" s="172"/>
    </row>
    <row r="459" spans="1:15" ht="12.75" customHeight="1">
      <c r="A459" s="53">
        <v>1</v>
      </c>
      <c r="B459" s="148" t="s">
        <v>187</v>
      </c>
      <c r="C459" s="148"/>
      <c r="D459" s="148"/>
      <c r="E459" s="148"/>
      <c r="F459" s="148"/>
      <c r="G459" s="148"/>
      <c r="H459" s="148"/>
      <c r="I459" s="168"/>
      <c r="J459" s="167" t="s">
        <v>188</v>
      </c>
      <c r="K459" s="167"/>
      <c r="L459" s="167"/>
      <c r="M459" s="167" t="s">
        <v>189</v>
      </c>
      <c r="N459" s="167"/>
      <c r="O459" s="133">
        <v>553</v>
      </c>
    </row>
    <row r="460" spans="1:15" ht="12.75" customHeight="1">
      <c r="A460" s="53">
        <v>2</v>
      </c>
      <c r="B460" s="148" t="s">
        <v>187</v>
      </c>
      <c r="C460" s="148"/>
      <c r="D460" s="148"/>
      <c r="E460" s="148"/>
      <c r="F460" s="148"/>
      <c r="G460" s="148"/>
      <c r="H460" s="148"/>
      <c r="I460" s="168"/>
      <c r="J460" s="167" t="s">
        <v>190</v>
      </c>
      <c r="K460" s="167"/>
      <c r="L460" s="167"/>
      <c r="M460" s="167" t="s">
        <v>191</v>
      </c>
      <c r="N460" s="167"/>
      <c r="O460" s="134">
        <v>576</v>
      </c>
    </row>
    <row r="461" spans="1:15" ht="12.75" customHeight="1">
      <c r="A461" s="53">
        <v>3</v>
      </c>
      <c r="B461" s="148" t="s">
        <v>187</v>
      </c>
      <c r="C461" s="148"/>
      <c r="D461" s="148"/>
      <c r="E461" s="148"/>
      <c r="F461" s="148"/>
      <c r="G461" s="148"/>
      <c r="H461" s="148"/>
      <c r="I461" s="168"/>
      <c r="J461" s="167" t="s">
        <v>192</v>
      </c>
      <c r="K461" s="167"/>
      <c r="L461" s="167"/>
      <c r="M461" s="167" t="s">
        <v>193</v>
      </c>
      <c r="N461" s="167"/>
      <c r="O461" s="135">
        <v>610</v>
      </c>
    </row>
    <row r="462" spans="1:15" ht="12.75" customHeight="1">
      <c r="A462" s="53">
        <v>4</v>
      </c>
      <c r="B462" s="148" t="s">
        <v>187</v>
      </c>
      <c r="C462" s="148"/>
      <c r="D462" s="148"/>
      <c r="E462" s="148"/>
      <c r="F462" s="148"/>
      <c r="G462" s="148"/>
      <c r="H462" s="148"/>
      <c r="I462" s="168"/>
      <c r="J462" s="167" t="s">
        <v>194</v>
      </c>
      <c r="K462" s="167"/>
      <c r="L462" s="167"/>
      <c r="M462" s="167" t="s">
        <v>195</v>
      </c>
      <c r="N462" s="167"/>
      <c r="O462" s="135">
        <v>644</v>
      </c>
    </row>
    <row r="463" spans="1:15" ht="12.75" customHeight="1">
      <c r="A463" s="53">
        <v>5</v>
      </c>
      <c r="B463" s="148" t="s">
        <v>187</v>
      </c>
      <c r="C463" s="148"/>
      <c r="D463" s="148"/>
      <c r="E463" s="148"/>
      <c r="F463" s="148"/>
      <c r="G463" s="148"/>
      <c r="H463" s="148"/>
      <c r="I463" s="168"/>
      <c r="J463" s="167" t="s">
        <v>196</v>
      </c>
      <c r="K463" s="167"/>
      <c r="L463" s="167"/>
      <c r="M463" s="167" t="s">
        <v>197</v>
      </c>
      <c r="N463" s="167"/>
      <c r="O463" s="135">
        <v>665</v>
      </c>
    </row>
    <row r="464" spans="1:15" ht="12.75" customHeight="1">
      <c r="A464" s="53">
        <v>6</v>
      </c>
      <c r="B464" s="148" t="s">
        <v>187</v>
      </c>
      <c r="C464" s="148"/>
      <c r="D464" s="148"/>
      <c r="E464" s="148"/>
      <c r="F464" s="148"/>
      <c r="G464" s="148"/>
      <c r="H464" s="148"/>
      <c r="I464" s="168"/>
      <c r="J464" s="167" t="s">
        <v>198</v>
      </c>
      <c r="K464" s="167"/>
      <c r="L464" s="167"/>
      <c r="M464" s="167" t="s">
        <v>199</v>
      </c>
      <c r="N464" s="167"/>
      <c r="O464" s="135">
        <v>708</v>
      </c>
    </row>
    <row r="465" spans="1:15" ht="12.75" customHeight="1">
      <c r="A465" s="53">
        <v>7</v>
      </c>
      <c r="B465" s="148" t="s">
        <v>187</v>
      </c>
      <c r="C465" s="148"/>
      <c r="D465" s="148"/>
      <c r="E465" s="148"/>
      <c r="F465" s="148"/>
      <c r="G465" s="148"/>
      <c r="H465" s="148"/>
      <c r="I465" s="168"/>
      <c r="J465" s="167" t="s">
        <v>200</v>
      </c>
      <c r="K465" s="167"/>
      <c r="L465" s="167"/>
      <c r="M465" s="167" t="s">
        <v>201</v>
      </c>
      <c r="N465" s="167"/>
      <c r="O465" s="136">
        <v>797</v>
      </c>
    </row>
    <row r="466" spans="1:15" ht="12.75" customHeight="1">
      <c r="A466" s="53">
        <v>8</v>
      </c>
      <c r="B466" s="148" t="s">
        <v>187</v>
      </c>
      <c r="C466" s="148"/>
      <c r="D466" s="148"/>
      <c r="E466" s="148"/>
      <c r="F466" s="148"/>
      <c r="G466" s="148"/>
      <c r="H466" s="148"/>
      <c r="I466" s="168"/>
      <c r="J466" s="167" t="s">
        <v>202</v>
      </c>
      <c r="K466" s="167"/>
      <c r="L466" s="167"/>
      <c r="M466" s="167" t="s">
        <v>203</v>
      </c>
      <c r="N466" s="167"/>
      <c r="O466" s="136">
        <v>843</v>
      </c>
    </row>
    <row r="467" spans="1:15" ht="12.75" customHeight="1">
      <c r="A467" s="53">
        <v>9</v>
      </c>
      <c r="B467" s="148" t="s">
        <v>187</v>
      </c>
      <c r="C467" s="148"/>
      <c r="D467" s="148"/>
      <c r="E467" s="148"/>
      <c r="F467" s="148"/>
      <c r="G467" s="148"/>
      <c r="H467" s="148"/>
      <c r="I467" s="168"/>
      <c r="J467" s="246" t="s">
        <v>204</v>
      </c>
      <c r="K467" s="246"/>
      <c r="L467" s="246"/>
      <c r="M467" s="167" t="s">
        <v>205</v>
      </c>
      <c r="N467" s="167"/>
      <c r="O467" s="136">
        <v>1085</v>
      </c>
    </row>
    <row r="468" spans="1:17" ht="12.75" customHeight="1">
      <c r="A468" s="80"/>
      <c r="B468" s="81"/>
      <c r="C468" s="81"/>
      <c r="D468" s="81"/>
      <c r="E468" s="81"/>
      <c r="F468" s="81"/>
      <c r="G468" s="81"/>
      <c r="H468" s="81"/>
      <c r="I468" s="81"/>
      <c r="J468" s="90"/>
      <c r="K468" s="90"/>
      <c r="L468" s="90"/>
      <c r="M468" s="97"/>
      <c r="N468" s="97"/>
      <c r="O468" s="100"/>
      <c r="P468" s="100"/>
      <c r="Q468" s="132"/>
    </row>
    <row r="469" spans="1:17" ht="12.75" customHeight="1">
      <c r="A469" s="80"/>
      <c r="B469" s="81"/>
      <c r="C469" s="81"/>
      <c r="D469" s="81"/>
      <c r="E469" s="81"/>
      <c r="F469" s="81"/>
      <c r="G469" s="81"/>
      <c r="H469" s="81"/>
      <c r="I469" s="81"/>
      <c r="J469" s="90"/>
      <c r="K469" s="90"/>
      <c r="L469" s="90"/>
      <c r="M469" s="97"/>
      <c r="N469" s="97"/>
      <c r="O469" s="100"/>
      <c r="P469" s="100"/>
      <c r="Q469" s="132"/>
    </row>
    <row r="470" spans="1:17" ht="12.75">
      <c r="A470" s="80"/>
      <c r="B470" s="81"/>
      <c r="C470" s="81"/>
      <c r="D470" s="81"/>
      <c r="E470" s="81"/>
      <c r="F470" s="81"/>
      <c r="G470" s="81"/>
      <c r="H470" s="81"/>
      <c r="I470" s="81"/>
      <c r="J470" s="90"/>
      <c r="K470" s="90"/>
      <c r="L470" s="90"/>
      <c r="M470" s="97"/>
      <c r="N470" s="97"/>
      <c r="O470" s="97"/>
      <c r="P470" s="98"/>
      <c r="Q470" s="84"/>
    </row>
    <row r="471" spans="1:17" ht="12.75" customHeight="1">
      <c r="A471" s="155" t="s">
        <v>21</v>
      </c>
      <c r="B471" s="155"/>
      <c r="C471" s="155"/>
      <c r="D471" s="155"/>
      <c r="E471" s="155"/>
      <c r="F471" s="155"/>
      <c r="G471" s="155"/>
      <c r="H471" s="155"/>
      <c r="I471" s="155"/>
      <c r="J471" s="155"/>
      <c r="K471" s="155"/>
      <c r="L471" s="155"/>
      <c r="M471" s="155"/>
      <c r="N471" s="155"/>
      <c r="O471" s="155"/>
      <c r="P471" s="155"/>
      <c r="Q471" s="155"/>
    </row>
    <row r="472" spans="1:17" ht="12.75">
      <c r="A472" s="155"/>
      <c r="B472" s="155"/>
      <c r="C472" s="155"/>
      <c r="D472" s="155"/>
      <c r="E472" s="155"/>
      <c r="F472" s="155"/>
      <c r="G472" s="155"/>
      <c r="H472" s="155"/>
      <c r="I472" s="155"/>
      <c r="J472" s="155"/>
      <c r="K472" s="155"/>
      <c r="L472" s="155"/>
      <c r="M472" s="155"/>
      <c r="N472" s="155"/>
      <c r="O472" s="155"/>
      <c r="P472" s="155"/>
      <c r="Q472" s="155"/>
    </row>
    <row r="473" spans="1:17" ht="12.75" customHeight="1">
      <c r="A473" s="145" t="s">
        <v>3</v>
      </c>
      <c r="B473" s="146" t="s">
        <v>4</v>
      </c>
      <c r="C473" s="146"/>
      <c r="D473" s="146"/>
      <c r="E473" s="146"/>
      <c r="F473" s="146"/>
      <c r="G473" s="146"/>
      <c r="H473" s="146"/>
      <c r="I473" s="146"/>
      <c r="J473" s="146"/>
      <c r="K473" s="146"/>
      <c r="L473" s="146"/>
      <c r="M473" s="146"/>
      <c r="N473" s="146" t="s">
        <v>138</v>
      </c>
      <c r="O473" s="145" t="s">
        <v>139</v>
      </c>
      <c r="P473" s="145"/>
      <c r="Q473" s="147" t="s">
        <v>140</v>
      </c>
    </row>
    <row r="474" spans="1:17" ht="12.75">
      <c r="A474" s="145"/>
      <c r="B474" s="146"/>
      <c r="C474" s="146"/>
      <c r="D474" s="146"/>
      <c r="E474" s="146"/>
      <c r="F474" s="146"/>
      <c r="G474" s="146"/>
      <c r="H474" s="146"/>
      <c r="I474" s="146"/>
      <c r="J474" s="146"/>
      <c r="K474" s="146"/>
      <c r="L474" s="146"/>
      <c r="M474" s="146"/>
      <c r="N474" s="146"/>
      <c r="O474" s="145"/>
      <c r="P474" s="145"/>
      <c r="Q474" s="147"/>
    </row>
    <row r="475" spans="1:17" ht="12.75" customHeight="1">
      <c r="A475" s="73">
        <v>1</v>
      </c>
      <c r="B475" s="148" t="s">
        <v>46</v>
      </c>
      <c r="C475" s="148"/>
      <c r="D475" s="148"/>
      <c r="E475" s="148"/>
      <c r="F475" s="148"/>
      <c r="G475" s="148"/>
      <c r="H475" s="148"/>
      <c r="I475" s="148"/>
      <c r="J475" s="148"/>
      <c r="K475" s="148"/>
      <c r="L475" s="148"/>
      <c r="M475" s="148"/>
      <c r="N475" s="95" t="s">
        <v>26</v>
      </c>
      <c r="O475" s="151" t="s">
        <v>141</v>
      </c>
      <c r="P475" s="151"/>
      <c r="Q475" s="79">
        <v>76</v>
      </c>
    </row>
    <row r="476" spans="1:17" ht="12.75" customHeight="1">
      <c r="A476" s="73">
        <v>2</v>
      </c>
      <c r="B476" s="148" t="s">
        <v>47</v>
      </c>
      <c r="C476" s="148"/>
      <c r="D476" s="148"/>
      <c r="E476" s="148"/>
      <c r="F476" s="148"/>
      <c r="G476" s="148"/>
      <c r="H476" s="148"/>
      <c r="I476" s="148"/>
      <c r="J476" s="148"/>
      <c r="K476" s="148"/>
      <c r="L476" s="148"/>
      <c r="M476" s="148"/>
      <c r="N476" s="95" t="s">
        <v>26</v>
      </c>
      <c r="O476" s="151" t="s">
        <v>142</v>
      </c>
      <c r="P476" s="151"/>
      <c r="Q476" s="79">
        <v>249</v>
      </c>
    </row>
    <row r="477" spans="1:17" ht="12.75" customHeight="1">
      <c r="A477" s="73">
        <v>3</v>
      </c>
      <c r="B477" s="148" t="s">
        <v>50</v>
      </c>
      <c r="C477" s="148"/>
      <c r="D477" s="148"/>
      <c r="E477" s="148"/>
      <c r="F477" s="148"/>
      <c r="G477" s="148"/>
      <c r="H477" s="148"/>
      <c r="I477" s="148"/>
      <c r="J477" s="148"/>
      <c r="K477" s="148"/>
      <c r="L477" s="148"/>
      <c r="M477" s="148"/>
      <c r="N477" s="95" t="s">
        <v>26</v>
      </c>
      <c r="O477" s="151" t="s">
        <v>143</v>
      </c>
      <c r="P477" s="151"/>
      <c r="Q477" s="79">
        <v>210</v>
      </c>
    </row>
    <row r="478" spans="1:17" ht="15">
      <c r="A478" s="80"/>
      <c r="B478" s="81"/>
      <c r="C478" s="81"/>
      <c r="D478" s="81"/>
      <c r="E478" s="81"/>
      <c r="F478" s="81"/>
      <c r="G478" s="81"/>
      <c r="H478" s="81"/>
      <c r="I478" s="81"/>
      <c r="J478" s="81"/>
      <c r="K478" s="81"/>
      <c r="L478" s="81"/>
      <c r="M478" s="81"/>
      <c r="N478" s="97"/>
      <c r="O478" s="100"/>
      <c r="P478" s="100"/>
      <c r="Q478" s="101"/>
    </row>
    <row r="479" spans="1:17" ht="12.75" customHeight="1">
      <c r="A479" s="165" t="s">
        <v>144</v>
      </c>
      <c r="B479" s="165"/>
      <c r="C479" s="165"/>
      <c r="D479" s="165"/>
      <c r="E479" s="165"/>
      <c r="F479" s="165"/>
      <c r="G479" s="165"/>
      <c r="H479" s="165"/>
      <c r="I479" s="165"/>
      <c r="J479" s="165"/>
      <c r="K479" s="165"/>
      <c r="L479" s="165"/>
      <c r="M479" s="165"/>
      <c r="N479" s="165"/>
      <c r="O479" s="165"/>
      <c r="P479" s="165"/>
      <c r="Q479" s="165"/>
    </row>
    <row r="480" spans="1:17" ht="12.75">
      <c r="A480" s="165"/>
      <c r="B480" s="165"/>
      <c r="C480" s="165"/>
      <c r="D480" s="165"/>
      <c r="E480" s="165"/>
      <c r="F480" s="165"/>
      <c r="G480" s="165"/>
      <c r="H480" s="165"/>
      <c r="I480" s="165"/>
      <c r="J480" s="165"/>
      <c r="K480" s="165"/>
      <c r="L480" s="165"/>
      <c r="M480" s="165"/>
      <c r="N480" s="165"/>
      <c r="O480" s="165"/>
      <c r="P480" s="165"/>
      <c r="Q480" s="165"/>
    </row>
    <row r="481" spans="1:17" ht="12.75" customHeight="1">
      <c r="A481" s="145" t="s">
        <v>3</v>
      </c>
      <c r="B481" s="146" t="s">
        <v>145</v>
      </c>
      <c r="C481" s="146"/>
      <c r="D481" s="166" t="s">
        <v>52</v>
      </c>
      <c r="E481" s="166"/>
      <c r="F481" s="166"/>
      <c r="G481" s="146" t="s">
        <v>53</v>
      </c>
      <c r="H481" s="146"/>
      <c r="I481" s="146" t="s">
        <v>146</v>
      </c>
      <c r="J481" s="146"/>
      <c r="K481" s="146" t="s">
        <v>147</v>
      </c>
      <c r="L481" s="146"/>
      <c r="M481" s="146" t="s">
        <v>148</v>
      </c>
      <c r="N481" s="146"/>
      <c r="O481" s="145" t="s">
        <v>149</v>
      </c>
      <c r="P481" s="145"/>
      <c r="Q481" s="147" t="s">
        <v>150</v>
      </c>
    </row>
    <row r="482" spans="1:17" ht="12.75">
      <c r="A482" s="145"/>
      <c r="B482" s="146"/>
      <c r="C482" s="146"/>
      <c r="D482" s="166"/>
      <c r="E482" s="166"/>
      <c r="F482" s="166"/>
      <c r="G482" s="146"/>
      <c r="H482" s="146"/>
      <c r="I482" s="146"/>
      <c r="J482" s="146"/>
      <c r="K482" s="146"/>
      <c r="L482" s="146"/>
      <c r="M482" s="146"/>
      <c r="N482" s="146"/>
      <c r="O482" s="145"/>
      <c r="P482" s="145"/>
      <c r="Q482" s="147"/>
    </row>
    <row r="483" spans="1:17" ht="12.75" customHeight="1">
      <c r="A483" s="160" t="s">
        <v>151</v>
      </c>
      <c r="B483" s="160"/>
      <c r="C483" s="160"/>
      <c r="D483" s="160"/>
      <c r="E483" s="160"/>
      <c r="F483" s="160"/>
      <c r="G483" s="160"/>
      <c r="H483" s="160"/>
      <c r="I483" s="160"/>
      <c r="J483" s="160"/>
      <c r="K483" s="160"/>
      <c r="L483" s="160"/>
      <c r="M483" s="160"/>
      <c r="N483" s="160"/>
      <c r="O483" s="160"/>
      <c r="P483" s="160"/>
      <c r="Q483" s="160"/>
    </row>
    <row r="484" spans="1:17" ht="12.75">
      <c r="A484" s="102">
        <v>1</v>
      </c>
      <c r="B484" s="164">
        <v>37800</v>
      </c>
      <c r="C484" s="164"/>
      <c r="D484" s="103">
        <v>1.22</v>
      </c>
      <c r="E484" s="103" t="s">
        <v>54</v>
      </c>
      <c r="F484" s="103">
        <v>2.44</v>
      </c>
      <c r="G484" s="162">
        <v>18</v>
      </c>
      <c r="H484" s="162"/>
      <c r="I484" s="163">
        <v>22</v>
      </c>
      <c r="J484" s="163"/>
      <c r="K484" s="157">
        <v>12.45</v>
      </c>
      <c r="L484" s="157"/>
      <c r="M484" s="158">
        <f>B484*G484/1000</f>
        <v>680.4</v>
      </c>
      <c r="N484" s="158"/>
      <c r="O484" s="159">
        <f>K484*D484*F484</f>
        <v>37.061159999999994</v>
      </c>
      <c r="P484" s="159"/>
      <c r="Q484" s="79">
        <f>M484*D484*F484</f>
        <v>2025.4147199999998</v>
      </c>
    </row>
    <row r="485" spans="1:17" ht="12.75">
      <c r="A485" s="102">
        <v>2</v>
      </c>
      <c r="B485" s="164"/>
      <c r="C485" s="164"/>
      <c r="D485" s="103">
        <v>1.22</v>
      </c>
      <c r="E485" s="103" t="s">
        <v>54</v>
      </c>
      <c r="F485" s="103">
        <v>2.44</v>
      </c>
      <c r="G485" s="162">
        <v>21</v>
      </c>
      <c r="H485" s="162"/>
      <c r="I485" s="163">
        <v>19</v>
      </c>
      <c r="J485" s="163"/>
      <c r="K485" s="157">
        <f>K484/G484*G485</f>
        <v>14.525</v>
      </c>
      <c r="L485" s="157"/>
      <c r="M485" s="158">
        <f>B484*G485/1000</f>
        <v>793.8</v>
      </c>
      <c r="N485" s="158"/>
      <c r="O485" s="159">
        <f>K485*D485*F485</f>
        <v>43.23802</v>
      </c>
      <c r="P485" s="159"/>
      <c r="Q485" s="79">
        <f>M485*D485*F485</f>
        <v>2362.98384</v>
      </c>
    </row>
    <row r="486" spans="1:17" ht="12.75">
      <c r="A486" s="102">
        <v>3</v>
      </c>
      <c r="B486" s="164">
        <v>34600</v>
      </c>
      <c r="C486" s="164"/>
      <c r="D486" s="103">
        <v>1.5</v>
      </c>
      <c r="E486" s="103" t="s">
        <v>54</v>
      </c>
      <c r="F486" s="103">
        <v>3</v>
      </c>
      <c r="G486" s="162">
        <v>18</v>
      </c>
      <c r="H486" s="162"/>
      <c r="I486" s="163">
        <v>22</v>
      </c>
      <c r="J486" s="163"/>
      <c r="K486" s="157">
        <v>12.45</v>
      </c>
      <c r="L486" s="157"/>
      <c r="M486" s="158">
        <f>B486*G486/1000</f>
        <v>622.8</v>
      </c>
      <c r="N486" s="158"/>
      <c r="O486" s="159">
        <f>K486*D486*F486</f>
        <v>56.02499999999999</v>
      </c>
      <c r="P486" s="159"/>
      <c r="Q486" s="79">
        <f>M486*D486*F486</f>
        <v>2802.6</v>
      </c>
    </row>
    <row r="487" spans="1:17" ht="12.75">
      <c r="A487" s="102">
        <v>4</v>
      </c>
      <c r="B487" s="164"/>
      <c r="C487" s="164"/>
      <c r="D487" s="103">
        <v>1.5</v>
      </c>
      <c r="E487" s="103" t="s">
        <v>54</v>
      </c>
      <c r="F487" s="103">
        <v>3</v>
      </c>
      <c r="G487" s="162">
        <v>21</v>
      </c>
      <c r="H487" s="162"/>
      <c r="I487" s="163">
        <v>19</v>
      </c>
      <c r="J487" s="163"/>
      <c r="K487" s="157">
        <f>K486/G486*G487</f>
        <v>14.525</v>
      </c>
      <c r="L487" s="157"/>
      <c r="M487" s="158">
        <f>B486*G487/1000</f>
        <v>726.6</v>
      </c>
      <c r="N487" s="158"/>
      <c r="O487" s="159">
        <f>K487*D487*F487</f>
        <v>65.36250000000001</v>
      </c>
      <c r="P487" s="159"/>
      <c r="Q487" s="79">
        <f>M487*D487*F487</f>
        <v>3269.7000000000003</v>
      </c>
    </row>
    <row r="488" spans="1:17" ht="12.75" customHeight="1">
      <c r="A488" s="160" t="s">
        <v>152</v>
      </c>
      <c r="B488" s="160"/>
      <c r="C488" s="160"/>
      <c r="D488" s="160"/>
      <c r="E488" s="160"/>
      <c r="F488" s="160"/>
      <c r="G488" s="160"/>
      <c r="H488" s="160"/>
      <c r="I488" s="160"/>
      <c r="J488" s="160"/>
      <c r="K488" s="160"/>
      <c r="L488" s="160"/>
      <c r="M488" s="160"/>
      <c r="N488" s="160"/>
      <c r="O488" s="160"/>
      <c r="P488" s="160"/>
      <c r="Q488" s="160"/>
    </row>
    <row r="489" spans="1:17" ht="15">
      <c r="A489" s="102">
        <v>5</v>
      </c>
      <c r="B489" s="161">
        <v>25000</v>
      </c>
      <c r="C489" s="161"/>
      <c r="D489" s="103">
        <v>1.22</v>
      </c>
      <c r="E489" s="103" t="s">
        <v>54</v>
      </c>
      <c r="F489" s="103">
        <v>2.44</v>
      </c>
      <c r="G489" s="162">
        <v>18</v>
      </c>
      <c r="H489" s="162"/>
      <c r="I489" s="163">
        <v>56</v>
      </c>
      <c r="J489" s="163"/>
      <c r="K489" s="157">
        <f>O489/D489/F489</f>
        <v>9.742004837409299</v>
      </c>
      <c r="L489" s="157"/>
      <c r="M489" s="158">
        <f>B489*G489/1000</f>
        <v>450</v>
      </c>
      <c r="N489" s="158"/>
      <c r="O489" s="159">
        <v>29</v>
      </c>
      <c r="P489" s="159"/>
      <c r="Q489" s="96">
        <f>M489*D489*F489</f>
        <v>1339.56</v>
      </c>
    </row>
    <row r="490" spans="1:17" ht="14.25">
      <c r="A490" s="104"/>
      <c r="B490" s="104"/>
      <c r="C490" s="104"/>
      <c r="D490" s="104"/>
      <c r="E490" s="104"/>
      <c r="F490" s="104"/>
      <c r="G490" s="104"/>
      <c r="H490" s="104"/>
      <c r="I490" s="104"/>
      <c r="J490" s="104"/>
      <c r="K490" s="104"/>
      <c r="L490" s="104"/>
      <c r="M490" s="104"/>
      <c r="N490" s="104"/>
      <c r="O490" s="104"/>
      <c r="P490" s="104"/>
      <c r="Q490" s="104"/>
    </row>
    <row r="491" spans="1:17" ht="12.75" customHeight="1">
      <c r="A491" s="155" t="s">
        <v>153</v>
      </c>
      <c r="B491" s="155"/>
      <c r="C491" s="155"/>
      <c r="D491" s="155"/>
      <c r="E491" s="155"/>
      <c r="F491" s="155"/>
      <c r="G491" s="155"/>
      <c r="H491" s="155"/>
      <c r="I491" s="155"/>
      <c r="J491" s="155"/>
      <c r="K491" s="155"/>
      <c r="L491" s="155"/>
      <c r="M491" s="155"/>
      <c r="N491" s="155"/>
      <c r="O491" s="155"/>
      <c r="P491" s="155"/>
      <c r="Q491" s="155"/>
    </row>
    <row r="492" spans="1:17" ht="12.75">
      <c r="A492" s="155"/>
      <c r="B492" s="155"/>
      <c r="C492" s="155"/>
      <c r="D492" s="155"/>
      <c r="E492" s="155"/>
      <c r="F492" s="155"/>
      <c r="G492" s="155"/>
      <c r="H492" s="155"/>
      <c r="I492" s="155"/>
      <c r="J492" s="155"/>
      <c r="K492" s="155"/>
      <c r="L492" s="155"/>
      <c r="M492" s="155"/>
      <c r="N492" s="155"/>
      <c r="O492" s="155"/>
      <c r="P492" s="155"/>
      <c r="Q492" s="155"/>
    </row>
    <row r="493" spans="1:17" ht="12.75" customHeight="1">
      <c r="A493" s="145" t="s">
        <v>3</v>
      </c>
      <c r="B493" s="146" t="s">
        <v>4</v>
      </c>
      <c r="C493" s="146"/>
      <c r="D493" s="146"/>
      <c r="E493" s="146"/>
      <c r="F493" s="146"/>
      <c r="G493" s="147" t="s">
        <v>126</v>
      </c>
      <c r="H493" s="147" t="s">
        <v>91</v>
      </c>
      <c r="I493" s="147"/>
      <c r="J493" s="147" t="s">
        <v>127</v>
      </c>
      <c r="K493" s="147"/>
      <c r="L493" s="105"/>
      <c r="M493" s="105"/>
      <c r="N493" s="105"/>
      <c r="O493" s="105"/>
      <c r="P493" s="105"/>
      <c r="Q493" s="105"/>
    </row>
    <row r="494" spans="1:17" ht="12.75">
      <c r="A494" s="145"/>
      <c r="B494" s="146"/>
      <c r="C494" s="146"/>
      <c r="D494" s="146"/>
      <c r="E494" s="146"/>
      <c r="F494" s="146"/>
      <c r="G494" s="147"/>
      <c r="H494" s="147"/>
      <c r="I494" s="147"/>
      <c r="J494" s="147"/>
      <c r="K494" s="147"/>
      <c r="L494" s="51"/>
      <c r="M494" s="51"/>
      <c r="N494" s="49"/>
      <c r="O494" s="49"/>
      <c r="P494" s="49"/>
      <c r="Q494" s="49"/>
    </row>
    <row r="495" spans="1:17" ht="12.75" customHeight="1">
      <c r="A495" s="73">
        <v>1</v>
      </c>
      <c r="B495" s="148" t="s">
        <v>154</v>
      </c>
      <c r="C495" s="148"/>
      <c r="D495" s="148"/>
      <c r="E495" s="148"/>
      <c r="F495" s="148"/>
      <c r="G495" s="94">
        <v>1000</v>
      </c>
      <c r="H495" s="153">
        <v>4.2</v>
      </c>
      <c r="I495" s="153"/>
      <c r="J495" s="154">
        <v>1250</v>
      </c>
      <c r="K495" s="154"/>
      <c r="L495" s="51"/>
      <c r="M495" s="51"/>
      <c r="N495" s="49"/>
      <c r="O495" s="49"/>
      <c r="P495" s="49"/>
      <c r="Q495" s="49"/>
    </row>
    <row r="498" spans="1:17" ht="12.75" customHeight="1">
      <c r="A498" s="155" t="s">
        <v>155</v>
      </c>
      <c r="B498" s="155"/>
      <c r="C498" s="155"/>
      <c r="D498" s="155"/>
      <c r="E498" s="155"/>
      <c r="F498" s="155"/>
      <c r="G498" s="155"/>
      <c r="H498" s="155"/>
      <c r="I498" s="155"/>
      <c r="J498" s="155"/>
      <c r="K498" s="155"/>
      <c r="L498" s="155"/>
      <c r="M498" s="155"/>
      <c r="N498" s="155"/>
      <c r="O498" s="155"/>
      <c r="P498" s="155"/>
      <c r="Q498" s="155"/>
    </row>
    <row r="499" spans="1:17" ht="12.75">
      <c r="A499" s="155"/>
      <c r="B499" s="155"/>
      <c r="C499" s="155"/>
      <c r="D499" s="155"/>
      <c r="E499" s="155"/>
      <c r="F499" s="155"/>
      <c r="G499" s="155"/>
      <c r="H499" s="155"/>
      <c r="I499" s="155"/>
      <c r="J499" s="155"/>
      <c r="K499" s="155"/>
      <c r="L499" s="155"/>
      <c r="M499" s="155"/>
      <c r="N499" s="155"/>
      <c r="O499" s="155"/>
      <c r="P499" s="155"/>
      <c r="Q499" s="155"/>
    </row>
    <row r="500" spans="1:17" ht="19.5">
      <c r="A500" s="156"/>
      <c r="B500" s="156"/>
      <c r="C500" s="156"/>
      <c r="D500" s="156"/>
      <c r="E500" s="156"/>
      <c r="F500" s="156"/>
      <c r="G500" s="156"/>
      <c r="H500" s="156"/>
      <c r="I500" s="156"/>
      <c r="J500" s="156"/>
      <c r="K500" s="156"/>
      <c r="L500" s="156"/>
      <c r="M500" s="156"/>
      <c r="N500" s="156"/>
      <c r="O500" s="99"/>
      <c r="P500" s="99"/>
      <c r="Q500" s="106"/>
    </row>
    <row r="501" spans="1:17" ht="14.25">
      <c r="A501" s="104"/>
      <c r="B501" s="104"/>
      <c r="C501" s="104"/>
      <c r="D501" s="104"/>
      <c r="E501" s="107"/>
      <c r="F501" s="107"/>
      <c r="G501" s="107"/>
      <c r="H501" s="104"/>
      <c r="I501" s="104"/>
      <c r="J501" s="104"/>
      <c r="K501" s="104"/>
      <c r="L501" s="104"/>
      <c r="M501" s="104"/>
      <c r="N501" s="104"/>
      <c r="O501" s="104"/>
      <c r="P501" s="104"/>
      <c r="Q501" s="106"/>
    </row>
    <row r="502" spans="1:17" ht="12.75" customHeight="1">
      <c r="A502" s="145" t="s">
        <v>3</v>
      </c>
      <c r="B502" s="146" t="s">
        <v>4</v>
      </c>
      <c r="C502" s="146"/>
      <c r="D502" s="146"/>
      <c r="E502" s="146"/>
      <c r="F502" s="146"/>
      <c r="G502" s="146"/>
      <c r="H502" s="145" t="s">
        <v>52</v>
      </c>
      <c r="I502" s="145"/>
      <c r="J502" s="145"/>
      <c r="K502" s="145" t="s">
        <v>91</v>
      </c>
      <c r="L502" s="147" t="s">
        <v>116</v>
      </c>
      <c r="M502" s="147"/>
      <c r="N502" s="147"/>
      <c r="O502" s="104"/>
      <c r="P502" s="108"/>
      <c r="Q502" s="109"/>
    </row>
    <row r="503" spans="1:17" ht="14.25">
      <c r="A503" s="145"/>
      <c r="B503" s="146"/>
      <c r="C503" s="146"/>
      <c r="D503" s="146"/>
      <c r="E503" s="146"/>
      <c r="F503" s="146"/>
      <c r="G503" s="146"/>
      <c r="H503" s="145"/>
      <c r="I503" s="145"/>
      <c r="J503" s="145"/>
      <c r="K503" s="145"/>
      <c r="L503" s="147"/>
      <c r="M503" s="147"/>
      <c r="N503" s="147"/>
      <c r="O503" s="104"/>
      <c r="P503" s="110"/>
      <c r="Q503" s="111"/>
    </row>
    <row r="504" spans="1:17" ht="12.75" customHeight="1">
      <c r="A504" s="73">
        <v>1</v>
      </c>
      <c r="B504" s="148" t="s">
        <v>156</v>
      </c>
      <c r="C504" s="148"/>
      <c r="D504" s="148"/>
      <c r="E504" s="148"/>
      <c r="F504" s="148"/>
      <c r="G504" s="148"/>
      <c r="H504" s="149">
        <v>1.5</v>
      </c>
      <c r="I504" s="149"/>
      <c r="J504" s="149"/>
      <c r="K504" s="112">
        <v>5.58</v>
      </c>
      <c r="L504" s="150">
        <v>370.7</v>
      </c>
      <c r="M504" s="150"/>
      <c r="N504" s="150"/>
      <c r="O504" s="113"/>
      <c r="P504" s="114" t="s">
        <v>157</v>
      </c>
      <c r="Q504" s="115">
        <v>60</v>
      </c>
    </row>
    <row r="505" spans="1:17" ht="12.75" customHeight="1">
      <c r="A505" s="73">
        <v>2</v>
      </c>
      <c r="B505" s="148" t="s">
        <v>158</v>
      </c>
      <c r="C505" s="148"/>
      <c r="D505" s="148"/>
      <c r="E505" s="148"/>
      <c r="F505" s="148"/>
      <c r="G505" s="148"/>
      <c r="H505" s="149">
        <v>2</v>
      </c>
      <c r="I505" s="149"/>
      <c r="J505" s="149"/>
      <c r="K505" s="112">
        <v>7.69</v>
      </c>
      <c r="L505" s="150">
        <v>527.66</v>
      </c>
      <c r="M505" s="150"/>
      <c r="N505" s="150"/>
      <c r="O505" s="116"/>
      <c r="P505" s="117" t="s">
        <v>159</v>
      </c>
      <c r="Q505" s="118">
        <v>1100</v>
      </c>
    </row>
    <row r="506" spans="1:17" ht="12.75" customHeight="1">
      <c r="A506" s="73">
        <v>3</v>
      </c>
      <c r="B506" s="148" t="s">
        <v>158</v>
      </c>
      <c r="C506" s="148"/>
      <c r="D506" s="148"/>
      <c r="E506" s="148"/>
      <c r="F506" s="148"/>
      <c r="G506" s="148"/>
      <c r="H506" s="149">
        <v>2.5</v>
      </c>
      <c r="I506" s="149"/>
      <c r="J506" s="149"/>
      <c r="K506" s="112">
        <v>9.05</v>
      </c>
      <c r="L506" s="150">
        <v>584.43</v>
      </c>
      <c r="M506" s="150"/>
      <c r="N506" s="150"/>
      <c r="O506" s="116"/>
      <c r="P506" s="110" t="s">
        <v>160</v>
      </c>
      <c r="Q506" s="111"/>
    </row>
    <row r="507" spans="1:17" ht="12.75" customHeight="1">
      <c r="A507" s="73">
        <v>4</v>
      </c>
      <c r="B507" s="148" t="s">
        <v>72</v>
      </c>
      <c r="C507" s="148"/>
      <c r="D507" s="148"/>
      <c r="E507" s="148"/>
      <c r="F507" s="148"/>
      <c r="G507" s="148"/>
      <c r="H507" s="149">
        <v>1</v>
      </c>
      <c r="I507" s="149"/>
      <c r="J507" s="149"/>
      <c r="K507" s="112">
        <v>2.74</v>
      </c>
      <c r="L507" s="152">
        <v>250.47</v>
      </c>
      <c r="M507" s="152"/>
      <c r="N507" s="152"/>
      <c r="O507" s="104"/>
      <c r="P507" s="114" t="s">
        <v>161</v>
      </c>
      <c r="Q507" s="115">
        <v>80</v>
      </c>
    </row>
    <row r="508" spans="1:17" ht="12.75" customHeight="1">
      <c r="A508" s="73">
        <v>5</v>
      </c>
      <c r="B508" s="148" t="s">
        <v>72</v>
      </c>
      <c r="C508" s="148"/>
      <c r="D508" s="148"/>
      <c r="E508" s="148"/>
      <c r="F508" s="148"/>
      <c r="G508" s="148"/>
      <c r="H508" s="149">
        <v>1.2</v>
      </c>
      <c r="I508" s="149"/>
      <c r="J508" s="149"/>
      <c r="K508" s="112">
        <v>3.08</v>
      </c>
      <c r="L508" s="152">
        <v>265.83</v>
      </c>
      <c r="M508" s="152"/>
      <c r="N508" s="152"/>
      <c r="O508" s="104"/>
      <c r="P508" s="119"/>
      <c r="Q508" s="111"/>
    </row>
    <row r="509" spans="1:17" ht="12.75" customHeight="1">
      <c r="A509" s="73">
        <v>6</v>
      </c>
      <c r="B509" s="148" t="s">
        <v>72</v>
      </c>
      <c r="C509" s="148"/>
      <c r="D509" s="148"/>
      <c r="E509" s="148"/>
      <c r="F509" s="148"/>
      <c r="G509" s="148"/>
      <c r="H509" s="149">
        <v>1.5</v>
      </c>
      <c r="I509" s="149"/>
      <c r="J509" s="149"/>
      <c r="K509" s="112">
        <v>3.58</v>
      </c>
      <c r="L509" s="152">
        <v>288.88</v>
      </c>
      <c r="M509" s="152"/>
      <c r="N509" s="152"/>
      <c r="O509" s="104"/>
      <c r="P509" s="119"/>
      <c r="Q509" s="120"/>
    </row>
    <row r="510" spans="1:17" ht="12.75" customHeight="1">
      <c r="A510" s="73">
        <v>7</v>
      </c>
      <c r="B510" s="148" t="s">
        <v>162</v>
      </c>
      <c r="C510" s="148"/>
      <c r="D510" s="148"/>
      <c r="E510" s="148"/>
      <c r="F510" s="148"/>
      <c r="G510" s="148"/>
      <c r="H510" s="151" t="s">
        <v>75</v>
      </c>
      <c r="I510" s="151"/>
      <c r="J510" s="151"/>
      <c r="K510" s="112">
        <v>2.11</v>
      </c>
      <c r="L510" s="152">
        <v>156.96</v>
      </c>
      <c r="M510" s="152"/>
      <c r="N510" s="152"/>
      <c r="O510" s="104"/>
      <c r="P510" s="119"/>
      <c r="Q510" s="120"/>
    </row>
    <row r="511" spans="1:17" ht="12.75" customHeight="1">
      <c r="A511" s="73">
        <v>8</v>
      </c>
      <c r="B511" s="148" t="s">
        <v>76</v>
      </c>
      <c r="C511" s="148"/>
      <c r="D511" s="148"/>
      <c r="E511" s="148"/>
      <c r="F511" s="148"/>
      <c r="G511" s="148"/>
      <c r="H511" s="121">
        <v>0.05</v>
      </c>
      <c r="I511" s="122" t="s">
        <v>75</v>
      </c>
      <c r="J511" s="123">
        <v>0.5</v>
      </c>
      <c r="K511" s="112">
        <v>8</v>
      </c>
      <c r="L511" s="152">
        <v>676.27</v>
      </c>
      <c r="M511" s="152"/>
      <c r="N511" s="152"/>
      <c r="O511" s="104"/>
      <c r="P511" s="119"/>
      <c r="Q511" s="120"/>
    </row>
    <row r="512" spans="1:17" ht="12.75" customHeight="1">
      <c r="A512" s="73">
        <v>9</v>
      </c>
      <c r="B512" s="148" t="s">
        <v>163</v>
      </c>
      <c r="C512" s="148"/>
      <c r="D512" s="148"/>
      <c r="E512" s="148"/>
      <c r="F512" s="148"/>
      <c r="G512" s="148"/>
      <c r="H512" s="121">
        <v>0.17</v>
      </c>
      <c r="I512" s="122" t="s">
        <v>75</v>
      </c>
      <c r="J512" s="123">
        <v>0.5</v>
      </c>
      <c r="K512" s="112">
        <v>8</v>
      </c>
      <c r="L512" s="152">
        <v>676.27</v>
      </c>
      <c r="M512" s="152"/>
      <c r="N512" s="152"/>
      <c r="O512" s="104"/>
      <c r="P512" s="108"/>
      <c r="Q512" s="106"/>
    </row>
    <row r="513" spans="1:17" ht="14.25">
      <c r="A513" s="80"/>
      <c r="B513" s="81"/>
      <c r="C513" s="81"/>
      <c r="D513" s="81"/>
      <c r="E513" s="81"/>
      <c r="F513" s="81"/>
      <c r="G513" s="81"/>
      <c r="H513" s="90"/>
      <c r="I513" s="90"/>
      <c r="J513" s="90"/>
      <c r="K513" s="86"/>
      <c r="L513" s="124"/>
      <c r="M513" s="124"/>
      <c r="N513" s="124"/>
      <c r="O513" s="104"/>
      <c r="P513" s="108"/>
      <c r="Q513" s="106"/>
    </row>
    <row r="514" spans="1:17" ht="12.75" customHeight="1">
      <c r="A514" s="145" t="s">
        <v>3</v>
      </c>
      <c r="B514" s="146" t="s">
        <v>4</v>
      </c>
      <c r="C514" s="146"/>
      <c r="D514" s="146"/>
      <c r="E514" s="146"/>
      <c r="F514" s="146"/>
      <c r="G514" s="146"/>
      <c r="H514" s="145" t="s">
        <v>80</v>
      </c>
      <c r="I514" s="145"/>
      <c r="J514" s="145"/>
      <c r="K514" s="145" t="s">
        <v>164</v>
      </c>
      <c r="L514" s="147" t="s">
        <v>148</v>
      </c>
      <c r="M514" s="147"/>
      <c r="N514" s="147"/>
      <c r="O514" s="104"/>
      <c r="P514" s="108"/>
      <c r="Q514" s="106"/>
    </row>
    <row r="515" spans="1:17" ht="14.25">
      <c r="A515" s="145"/>
      <c r="B515" s="146"/>
      <c r="C515" s="146"/>
      <c r="D515" s="146"/>
      <c r="E515" s="146"/>
      <c r="F515" s="146"/>
      <c r="G515" s="146"/>
      <c r="H515" s="145"/>
      <c r="I515" s="145"/>
      <c r="J515" s="145"/>
      <c r="K515" s="145"/>
      <c r="L515" s="147"/>
      <c r="M515" s="147"/>
      <c r="N515" s="147"/>
      <c r="O515" s="104"/>
      <c r="P515" s="108"/>
      <c r="Q515" s="106"/>
    </row>
    <row r="516" spans="1:17" ht="12.75" customHeight="1">
      <c r="A516" s="73">
        <v>1</v>
      </c>
      <c r="B516" s="148" t="s">
        <v>165</v>
      </c>
      <c r="C516" s="148"/>
      <c r="D516" s="148"/>
      <c r="E516" s="148"/>
      <c r="F516" s="148"/>
      <c r="G516" s="148"/>
      <c r="H516" s="149" t="s">
        <v>82</v>
      </c>
      <c r="I516" s="149"/>
      <c r="J516" s="149"/>
      <c r="K516" s="112">
        <v>4</v>
      </c>
      <c r="L516" s="150">
        <v>2409.46</v>
      </c>
      <c r="M516" s="150"/>
      <c r="N516" s="150"/>
      <c r="O516" s="104"/>
      <c r="P516" s="108"/>
      <c r="Q516" s="106"/>
    </row>
    <row r="518" spans="1:8" ht="38.25">
      <c r="A518" s="125" t="s">
        <v>157</v>
      </c>
      <c r="B518" s="115">
        <v>60</v>
      </c>
      <c r="G518" s="114"/>
      <c r="H518" s="115"/>
    </row>
    <row r="519" spans="1:8" ht="12.75" customHeight="1">
      <c r="A519" s="141" t="s">
        <v>166</v>
      </c>
      <c r="B519" s="142">
        <v>1100</v>
      </c>
      <c r="G519" s="117"/>
      <c r="H519" s="118"/>
    </row>
    <row r="520" spans="1:8" ht="42" customHeight="1">
      <c r="A520" s="141"/>
      <c r="B520" s="142"/>
      <c r="G520" s="110"/>
      <c r="H520" s="111"/>
    </row>
    <row r="521" spans="1:8" ht="25.5">
      <c r="A521" s="125" t="s">
        <v>161</v>
      </c>
      <c r="B521" s="115">
        <v>80</v>
      </c>
      <c r="G521" s="114"/>
      <c r="H521" s="115"/>
    </row>
  </sheetData>
  <sheetProtection selectLockedCells="1" selectUnlockedCells="1"/>
  <mergeCells count="919">
    <mergeCell ref="M464:N464"/>
    <mergeCell ref="M466:N466"/>
    <mergeCell ref="A64:A65"/>
    <mergeCell ref="B64:N65"/>
    <mergeCell ref="O64:R65"/>
    <mergeCell ref="S64:X64"/>
    <mergeCell ref="J464:L464"/>
    <mergeCell ref="J466:L466"/>
    <mergeCell ref="B466:I466"/>
    <mergeCell ref="M461:N461"/>
    <mergeCell ref="M462:N462"/>
    <mergeCell ref="M463:N463"/>
    <mergeCell ref="V53:X53"/>
    <mergeCell ref="B58:J58"/>
    <mergeCell ref="K58:N58"/>
    <mergeCell ref="O58:R58"/>
    <mergeCell ref="S58:U58"/>
    <mergeCell ref="V58:X58"/>
    <mergeCell ref="B57:J57"/>
    <mergeCell ref="K57:N57"/>
    <mergeCell ref="O57:R57"/>
    <mergeCell ref="A28:X28"/>
    <mergeCell ref="B54:J54"/>
    <mergeCell ref="K54:N54"/>
    <mergeCell ref="O54:R54"/>
    <mergeCell ref="S54:U54"/>
    <mergeCell ref="V54:X54"/>
    <mergeCell ref="B53:J53"/>
    <mergeCell ref="K53:N53"/>
    <mergeCell ref="O53:R53"/>
    <mergeCell ref="S53:U53"/>
    <mergeCell ref="A2:X2"/>
    <mergeCell ref="A5:X8"/>
    <mergeCell ref="M1:R1"/>
    <mergeCell ref="S1:X1"/>
    <mergeCell ref="A17:X18"/>
    <mergeCell ref="B16:H16"/>
    <mergeCell ref="L16:N16"/>
    <mergeCell ref="O16:R16"/>
    <mergeCell ref="S16:U16"/>
    <mergeCell ref="A11:X11"/>
    <mergeCell ref="A13:A14"/>
    <mergeCell ref="B13:H14"/>
    <mergeCell ref="I13:K14"/>
    <mergeCell ref="L13:N14"/>
    <mergeCell ref="O13:R14"/>
    <mergeCell ref="S13:X13"/>
    <mergeCell ref="S14:U14"/>
    <mergeCell ref="V14:X14"/>
    <mergeCell ref="B15:H15"/>
    <mergeCell ref="I15:K16"/>
    <mergeCell ref="L15:N15"/>
    <mergeCell ref="O15:R15"/>
    <mergeCell ref="S15:U15"/>
    <mergeCell ref="V15:X15"/>
    <mergeCell ref="V16:X16"/>
    <mergeCell ref="A20:X20"/>
    <mergeCell ref="A22:A23"/>
    <mergeCell ref="B22:H23"/>
    <mergeCell ref="I22:L23"/>
    <mergeCell ref="M22:N23"/>
    <mergeCell ref="O22:R23"/>
    <mergeCell ref="S22:X22"/>
    <mergeCell ref="S23:U23"/>
    <mergeCell ref="V23:X23"/>
    <mergeCell ref="B24:H24"/>
    <mergeCell ref="I24:L24"/>
    <mergeCell ref="M24:N24"/>
    <mergeCell ref="O24:R24"/>
    <mergeCell ref="S24:U24"/>
    <mergeCell ref="V24:X24"/>
    <mergeCell ref="B25:H25"/>
    <mergeCell ref="I25:L25"/>
    <mergeCell ref="M25:N25"/>
    <mergeCell ref="O25:R25"/>
    <mergeCell ref="S25:U25"/>
    <mergeCell ref="V25:X25"/>
    <mergeCell ref="B26:H26"/>
    <mergeCell ref="I26:L26"/>
    <mergeCell ref="M26:N26"/>
    <mergeCell ref="O26:R26"/>
    <mergeCell ref="S26:U26"/>
    <mergeCell ref="V26:X26"/>
    <mergeCell ref="B27:H27"/>
    <mergeCell ref="I27:L27"/>
    <mergeCell ref="M27:N27"/>
    <mergeCell ref="O27:R27"/>
    <mergeCell ref="S27:U27"/>
    <mergeCell ref="V27:X27"/>
    <mergeCell ref="A30:X30"/>
    <mergeCell ref="A32:A33"/>
    <mergeCell ref="B32:L33"/>
    <mergeCell ref="M32:N33"/>
    <mergeCell ref="O32:R33"/>
    <mergeCell ref="S32:X32"/>
    <mergeCell ref="S33:U33"/>
    <mergeCell ref="V33:X33"/>
    <mergeCell ref="B34:L34"/>
    <mergeCell ref="M34:N34"/>
    <mergeCell ref="O34:R34"/>
    <mergeCell ref="S34:U34"/>
    <mergeCell ref="V34:X34"/>
    <mergeCell ref="B35:L35"/>
    <mergeCell ref="M35:N35"/>
    <mergeCell ref="O35:R35"/>
    <mergeCell ref="S35:U35"/>
    <mergeCell ref="V35:X35"/>
    <mergeCell ref="B36:L36"/>
    <mergeCell ref="M36:N36"/>
    <mergeCell ref="O36:R36"/>
    <mergeCell ref="S36:U36"/>
    <mergeCell ref="V36:X36"/>
    <mergeCell ref="B37:L37"/>
    <mergeCell ref="M37:N37"/>
    <mergeCell ref="O37:R37"/>
    <mergeCell ref="S37:U37"/>
    <mergeCell ref="V37:X37"/>
    <mergeCell ref="B38:L38"/>
    <mergeCell ref="M38:N38"/>
    <mergeCell ref="O38:R38"/>
    <mergeCell ref="S38:U38"/>
    <mergeCell ref="V38:X38"/>
    <mergeCell ref="B39:L39"/>
    <mergeCell ref="M39:N39"/>
    <mergeCell ref="O39:R39"/>
    <mergeCell ref="S39:U39"/>
    <mergeCell ref="V39:X39"/>
    <mergeCell ref="B40:L40"/>
    <mergeCell ref="M40:N40"/>
    <mergeCell ref="O40:R40"/>
    <mergeCell ref="S40:U40"/>
    <mergeCell ref="V40:X40"/>
    <mergeCell ref="B41:L41"/>
    <mergeCell ref="M41:N41"/>
    <mergeCell ref="O41:R41"/>
    <mergeCell ref="S41:U41"/>
    <mergeCell ref="V41:X41"/>
    <mergeCell ref="B42:L42"/>
    <mergeCell ref="M42:N42"/>
    <mergeCell ref="O42:R42"/>
    <mergeCell ref="S42:U42"/>
    <mergeCell ref="V42:X42"/>
    <mergeCell ref="B43:L43"/>
    <mergeCell ref="M43:N43"/>
    <mergeCell ref="O43:R43"/>
    <mergeCell ref="S43:U43"/>
    <mergeCell ref="V43:X43"/>
    <mergeCell ref="A46:X47"/>
    <mergeCell ref="A49:X49"/>
    <mergeCell ref="A51:A52"/>
    <mergeCell ref="B51:J52"/>
    <mergeCell ref="K51:N52"/>
    <mergeCell ref="O51:R52"/>
    <mergeCell ref="S51:X51"/>
    <mergeCell ref="S52:U52"/>
    <mergeCell ref="V52:X52"/>
    <mergeCell ref="B55:J55"/>
    <mergeCell ref="K55:N55"/>
    <mergeCell ref="O55:R55"/>
    <mergeCell ref="S55:U55"/>
    <mergeCell ref="V55:X55"/>
    <mergeCell ref="B56:J56"/>
    <mergeCell ref="K56:N56"/>
    <mergeCell ref="O56:R56"/>
    <mergeCell ref="S56:U56"/>
    <mergeCell ref="V56:X56"/>
    <mergeCell ref="A62:X62"/>
    <mergeCell ref="B59:J59"/>
    <mergeCell ref="K59:N59"/>
    <mergeCell ref="O59:R59"/>
    <mergeCell ref="S59:U59"/>
    <mergeCell ref="S57:U57"/>
    <mergeCell ref="V57:X57"/>
    <mergeCell ref="V59:X59"/>
    <mergeCell ref="S65:U65"/>
    <mergeCell ref="V65:X65"/>
    <mergeCell ref="B66:N66"/>
    <mergeCell ref="O66:R66"/>
    <mergeCell ref="S66:U66"/>
    <mergeCell ref="V66:X66"/>
    <mergeCell ref="B67:N67"/>
    <mergeCell ref="O67:R67"/>
    <mergeCell ref="S67:U67"/>
    <mergeCell ref="V67:X67"/>
    <mergeCell ref="A69:A70"/>
    <mergeCell ref="B69:N70"/>
    <mergeCell ref="O69:R70"/>
    <mergeCell ref="S69:X69"/>
    <mergeCell ref="S70:U70"/>
    <mergeCell ref="V70:X70"/>
    <mergeCell ref="B71:N71"/>
    <mergeCell ref="O71:R71"/>
    <mergeCell ref="S71:U71"/>
    <mergeCell ref="V71:X71"/>
    <mergeCell ref="A74:X74"/>
    <mergeCell ref="A76:A77"/>
    <mergeCell ref="B76:J77"/>
    <mergeCell ref="K76:N77"/>
    <mergeCell ref="O76:R77"/>
    <mergeCell ref="S76:X76"/>
    <mergeCell ref="S77:U77"/>
    <mergeCell ref="V77:X77"/>
    <mergeCell ref="K78:N78"/>
    <mergeCell ref="O78:R78"/>
    <mergeCell ref="S78:U78"/>
    <mergeCell ref="V78:X78"/>
    <mergeCell ref="K79:N79"/>
    <mergeCell ref="O79:R79"/>
    <mergeCell ref="S79:U79"/>
    <mergeCell ref="V79:X79"/>
    <mergeCell ref="A82:X83"/>
    <mergeCell ref="A85:X87"/>
    <mergeCell ref="A89:A90"/>
    <mergeCell ref="B89:K90"/>
    <mergeCell ref="L89:N90"/>
    <mergeCell ref="O89:R90"/>
    <mergeCell ref="S89:X89"/>
    <mergeCell ref="S90:U90"/>
    <mergeCell ref="V90:X90"/>
    <mergeCell ref="B91:K91"/>
    <mergeCell ref="L91:N91"/>
    <mergeCell ref="O91:R91"/>
    <mergeCell ref="S91:U91"/>
    <mergeCell ref="V91:X91"/>
    <mergeCell ref="B92:K92"/>
    <mergeCell ref="L92:N92"/>
    <mergeCell ref="O92:R92"/>
    <mergeCell ref="S92:U92"/>
    <mergeCell ref="V92:X92"/>
    <mergeCell ref="B93:K93"/>
    <mergeCell ref="L93:N93"/>
    <mergeCell ref="O93:R93"/>
    <mergeCell ref="S93:U93"/>
    <mergeCell ref="V93:X93"/>
    <mergeCell ref="B94:K94"/>
    <mergeCell ref="L94:N94"/>
    <mergeCell ref="O94:R94"/>
    <mergeCell ref="S94:U94"/>
    <mergeCell ref="V94:X94"/>
    <mergeCell ref="B95:K95"/>
    <mergeCell ref="L95:N95"/>
    <mergeCell ref="O95:R95"/>
    <mergeCell ref="S95:U95"/>
    <mergeCell ref="V95:X95"/>
    <mergeCell ref="B96:K96"/>
    <mergeCell ref="L96:N96"/>
    <mergeCell ref="O96:R96"/>
    <mergeCell ref="S96:U96"/>
    <mergeCell ref="V96:X96"/>
    <mergeCell ref="B97:K97"/>
    <mergeCell ref="L97:N97"/>
    <mergeCell ref="O97:R97"/>
    <mergeCell ref="S97:U97"/>
    <mergeCell ref="V97:X97"/>
    <mergeCell ref="A99:A100"/>
    <mergeCell ref="B99:N100"/>
    <mergeCell ref="O99:R100"/>
    <mergeCell ref="S99:X99"/>
    <mergeCell ref="S100:U100"/>
    <mergeCell ref="V100:X100"/>
    <mergeCell ref="B101:N101"/>
    <mergeCell ref="O101:R101"/>
    <mergeCell ref="S101:U101"/>
    <mergeCell ref="V101:X101"/>
    <mergeCell ref="B102:N102"/>
    <mergeCell ref="O102:R102"/>
    <mergeCell ref="S102:U102"/>
    <mergeCell ref="V102:X102"/>
    <mergeCell ref="A104:X106"/>
    <mergeCell ref="A108:A109"/>
    <mergeCell ref="B108:K109"/>
    <mergeCell ref="L108:N109"/>
    <mergeCell ref="O108:R109"/>
    <mergeCell ref="S108:X108"/>
    <mergeCell ref="S109:U109"/>
    <mergeCell ref="V109:X109"/>
    <mergeCell ref="B110:K110"/>
    <mergeCell ref="L110:N110"/>
    <mergeCell ref="O110:R110"/>
    <mergeCell ref="S110:U110"/>
    <mergeCell ref="V110:X110"/>
    <mergeCell ref="B111:K111"/>
    <mergeCell ref="L111:N111"/>
    <mergeCell ref="O111:R111"/>
    <mergeCell ref="S111:U111"/>
    <mergeCell ref="V111:X111"/>
    <mergeCell ref="B112:K112"/>
    <mergeCell ref="L112:N112"/>
    <mergeCell ref="O112:R112"/>
    <mergeCell ref="S112:U112"/>
    <mergeCell ref="V112:X112"/>
    <mergeCell ref="B113:K113"/>
    <mergeCell ref="L113:N113"/>
    <mergeCell ref="O113:R113"/>
    <mergeCell ref="S113:U113"/>
    <mergeCell ref="V113:X113"/>
    <mergeCell ref="B114:K114"/>
    <mergeCell ref="L114:N114"/>
    <mergeCell ref="O114:R114"/>
    <mergeCell ref="S114:U114"/>
    <mergeCell ref="V114:X114"/>
    <mergeCell ref="A116:A117"/>
    <mergeCell ref="B116:I117"/>
    <mergeCell ref="J116:L117"/>
    <mergeCell ref="M116:N117"/>
    <mergeCell ref="O116:R117"/>
    <mergeCell ref="S116:X116"/>
    <mergeCell ref="S117:U117"/>
    <mergeCell ref="V117:X117"/>
    <mergeCell ref="B118:I118"/>
    <mergeCell ref="J118:L118"/>
    <mergeCell ref="M118:N118"/>
    <mergeCell ref="O118:R118"/>
    <mergeCell ref="S118:U118"/>
    <mergeCell ref="V118:X118"/>
    <mergeCell ref="A120:X121"/>
    <mergeCell ref="A126:X126"/>
    <mergeCell ref="A128:X130"/>
    <mergeCell ref="A132:M132"/>
    <mergeCell ref="A134:G134"/>
    <mergeCell ref="I134:Q134"/>
    <mergeCell ref="A123:X123"/>
    <mergeCell ref="A135:A136"/>
    <mergeCell ref="B135:D136"/>
    <mergeCell ref="E135:E136"/>
    <mergeCell ref="F135:F136"/>
    <mergeCell ref="G135:G136"/>
    <mergeCell ref="I135:I136"/>
    <mergeCell ref="J135:N136"/>
    <mergeCell ref="O135:O136"/>
    <mergeCell ref="P135:P136"/>
    <mergeCell ref="Q135:Q136"/>
    <mergeCell ref="I140:Q140"/>
    <mergeCell ref="I141:I142"/>
    <mergeCell ref="J141:N142"/>
    <mergeCell ref="O141:O142"/>
    <mergeCell ref="P141:P142"/>
    <mergeCell ref="Q141:Q142"/>
    <mergeCell ref="I147:Q147"/>
    <mergeCell ref="I148:I149"/>
    <mergeCell ref="J148:N149"/>
    <mergeCell ref="O148:O149"/>
    <mergeCell ref="P148:P149"/>
    <mergeCell ref="Q148:Q149"/>
    <mergeCell ref="A153:G153"/>
    <mergeCell ref="I153:Q153"/>
    <mergeCell ref="A154:A155"/>
    <mergeCell ref="B154:D155"/>
    <mergeCell ref="E154:E155"/>
    <mergeCell ref="F154:F155"/>
    <mergeCell ref="G154:G155"/>
    <mergeCell ref="I154:I155"/>
    <mergeCell ref="J154:N155"/>
    <mergeCell ref="O154:O155"/>
    <mergeCell ref="P154:P155"/>
    <mergeCell ref="Q154:Q155"/>
    <mergeCell ref="J156:N156"/>
    <mergeCell ref="A159:Q159"/>
    <mergeCell ref="A160:Q160"/>
    <mergeCell ref="A162:M162"/>
    <mergeCell ref="A164:G164"/>
    <mergeCell ref="I164:Q164"/>
    <mergeCell ref="A165:A166"/>
    <mergeCell ref="B165:D166"/>
    <mergeCell ref="E165:E166"/>
    <mergeCell ref="F165:F166"/>
    <mergeCell ref="G165:G166"/>
    <mergeCell ref="I165:I166"/>
    <mergeCell ref="J165:N166"/>
    <mergeCell ref="O165:O166"/>
    <mergeCell ref="P165:P166"/>
    <mergeCell ref="Q165:Q166"/>
    <mergeCell ref="I170:Q170"/>
    <mergeCell ref="I171:I172"/>
    <mergeCell ref="J171:N172"/>
    <mergeCell ref="O171:O172"/>
    <mergeCell ref="P171:P172"/>
    <mergeCell ref="Q171:Q172"/>
    <mergeCell ref="I177:Q177"/>
    <mergeCell ref="I178:I179"/>
    <mergeCell ref="J178:N179"/>
    <mergeCell ref="O178:O179"/>
    <mergeCell ref="P178:P179"/>
    <mergeCell ref="Q178:Q179"/>
    <mergeCell ref="A183:G183"/>
    <mergeCell ref="I183:Q183"/>
    <mergeCell ref="A184:A185"/>
    <mergeCell ref="B184:D185"/>
    <mergeCell ref="E184:E185"/>
    <mergeCell ref="F184:F185"/>
    <mergeCell ref="G184:G185"/>
    <mergeCell ref="I184:I185"/>
    <mergeCell ref="J184:N185"/>
    <mergeCell ref="O184:O185"/>
    <mergeCell ref="P184:P185"/>
    <mergeCell ref="Q184:Q185"/>
    <mergeCell ref="J186:N186"/>
    <mergeCell ref="A189:Q189"/>
    <mergeCell ref="A191:X193"/>
    <mergeCell ref="A195:M195"/>
    <mergeCell ref="A197:G197"/>
    <mergeCell ref="I197:Q197"/>
    <mergeCell ref="A198:A199"/>
    <mergeCell ref="B198:D199"/>
    <mergeCell ref="E198:E199"/>
    <mergeCell ref="F198:F199"/>
    <mergeCell ref="G198:G199"/>
    <mergeCell ref="I198:I199"/>
    <mergeCell ref="J198:N199"/>
    <mergeCell ref="O198:O199"/>
    <mergeCell ref="P198:P199"/>
    <mergeCell ref="Q198:Q199"/>
    <mergeCell ref="I203:Q203"/>
    <mergeCell ref="I204:I205"/>
    <mergeCell ref="J204:N205"/>
    <mergeCell ref="O204:O205"/>
    <mergeCell ref="P204:P205"/>
    <mergeCell ref="Q204:Q205"/>
    <mergeCell ref="I210:Q210"/>
    <mergeCell ref="I211:I212"/>
    <mergeCell ref="J211:N212"/>
    <mergeCell ref="O211:O212"/>
    <mergeCell ref="P211:P212"/>
    <mergeCell ref="Q211:Q212"/>
    <mergeCell ref="A216:G216"/>
    <mergeCell ref="I216:Q216"/>
    <mergeCell ref="A217:A218"/>
    <mergeCell ref="B217:D218"/>
    <mergeCell ref="E217:E218"/>
    <mergeCell ref="F217:F218"/>
    <mergeCell ref="G217:G218"/>
    <mergeCell ref="I217:I218"/>
    <mergeCell ref="J217:N218"/>
    <mergeCell ref="O217:O218"/>
    <mergeCell ref="P217:P218"/>
    <mergeCell ref="Q217:Q218"/>
    <mergeCell ref="J219:N219"/>
    <mergeCell ref="A222:Q222"/>
    <mergeCell ref="A223:Q223"/>
    <mergeCell ref="A225:M225"/>
    <mergeCell ref="A227:G227"/>
    <mergeCell ref="I227:Q227"/>
    <mergeCell ref="A228:A229"/>
    <mergeCell ref="B228:D229"/>
    <mergeCell ref="E228:E229"/>
    <mergeCell ref="F228:F229"/>
    <mergeCell ref="G228:G229"/>
    <mergeCell ref="I228:I229"/>
    <mergeCell ref="J228:N229"/>
    <mergeCell ref="O228:O229"/>
    <mergeCell ref="P228:P229"/>
    <mergeCell ref="Q228:Q229"/>
    <mergeCell ref="I233:Q233"/>
    <mergeCell ref="I234:I235"/>
    <mergeCell ref="J234:N235"/>
    <mergeCell ref="O234:O235"/>
    <mergeCell ref="P234:P235"/>
    <mergeCell ref="Q234:Q235"/>
    <mergeCell ref="I240:Q240"/>
    <mergeCell ref="I241:I242"/>
    <mergeCell ref="J241:N242"/>
    <mergeCell ref="O241:O242"/>
    <mergeCell ref="P241:P242"/>
    <mergeCell ref="Q241:Q242"/>
    <mergeCell ref="A246:G246"/>
    <mergeCell ref="I246:Q246"/>
    <mergeCell ref="A247:A248"/>
    <mergeCell ref="B247:D248"/>
    <mergeCell ref="E247:E248"/>
    <mergeCell ref="F247:F248"/>
    <mergeCell ref="G247:G248"/>
    <mergeCell ref="I247:I248"/>
    <mergeCell ref="J247:N248"/>
    <mergeCell ref="O247:O248"/>
    <mergeCell ref="P247:P248"/>
    <mergeCell ref="Q247:Q248"/>
    <mergeCell ref="J249:N249"/>
    <mergeCell ref="A253:Q255"/>
    <mergeCell ref="A258:M258"/>
    <mergeCell ref="A260:G260"/>
    <mergeCell ref="I260:Q260"/>
    <mergeCell ref="A261:A262"/>
    <mergeCell ref="B261:D262"/>
    <mergeCell ref="E261:E262"/>
    <mergeCell ref="F261:F262"/>
    <mergeCell ref="G261:G262"/>
    <mergeCell ref="I261:I262"/>
    <mergeCell ref="J261:N262"/>
    <mergeCell ref="O261:O262"/>
    <mergeCell ref="P261:P262"/>
    <mergeCell ref="Q261:Q262"/>
    <mergeCell ref="I266:Q266"/>
    <mergeCell ref="I267:I268"/>
    <mergeCell ref="J267:N268"/>
    <mergeCell ref="O267:O268"/>
    <mergeCell ref="P267:P268"/>
    <mergeCell ref="Q267:Q268"/>
    <mergeCell ref="I273:Q273"/>
    <mergeCell ref="I274:I275"/>
    <mergeCell ref="J274:N275"/>
    <mergeCell ref="O274:O275"/>
    <mergeCell ref="P274:P275"/>
    <mergeCell ref="Q274:Q275"/>
    <mergeCell ref="A279:G279"/>
    <mergeCell ref="I279:Q279"/>
    <mergeCell ref="A280:A281"/>
    <mergeCell ref="B280:D281"/>
    <mergeCell ref="E280:E281"/>
    <mergeCell ref="F280:F281"/>
    <mergeCell ref="G280:G281"/>
    <mergeCell ref="I280:I281"/>
    <mergeCell ref="J280:N281"/>
    <mergeCell ref="O280:O281"/>
    <mergeCell ref="P280:P281"/>
    <mergeCell ref="Q280:Q281"/>
    <mergeCell ref="J282:N282"/>
    <mergeCell ref="A285:Q285"/>
    <mergeCell ref="A286:M286"/>
    <mergeCell ref="A288:G288"/>
    <mergeCell ref="I288:Q288"/>
    <mergeCell ref="A289:A290"/>
    <mergeCell ref="B289:D290"/>
    <mergeCell ref="E289:E290"/>
    <mergeCell ref="F289:F290"/>
    <mergeCell ref="G289:G290"/>
    <mergeCell ref="I289:I290"/>
    <mergeCell ref="J289:N290"/>
    <mergeCell ref="O289:O290"/>
    <mergeCell ref="P289:P290"/>
    <mergeCell ref="Q289:Q290"/>
    <mergeCell ref="I294:Q294"/>
    <mergeCell ref="I295:I296"/>
    <mergeCell ref="J295:N296"/>
    <mergeCell ref="O295:O296"/>
    <mergeCell ref="P295:P296"/>
    <mergeCell ref="Q295:Q296"/>
    <mergeCell ref="I301:Q301"/>
    <mergeCell ref="I302:I303"/>
    <mergeCell ref="J302:N303"/>
    <mergeCell ref="O302:O303"/>
    <mergeCell ref="P302:P303"/>
    <mergeCell ref="Q302:Q303"/>
    <mergeCell ref="A307:G307"/>
    <mergeCell ref="I307:Q307"/>
    <mergeCell ref="A308:A309"/>
    <mergeCell ref="B308:D309"/>
    <mergeCell ref="E308:E309"/>
    <mergeCell ref="F308:F309"/>
    <mergeCell ref="G308:G309"/>
    <mergeCell ref="I308:I309"/>
    <mergeCell ref="J308:N309"/>
    <mergeCell ref="O308:O309"/>
    <mergeCell ref="P308:P309"/>
    <mergeCell ref="Q308:Q309"/>
    <mergeCell ref="J310:N310"/>
    <mergeCell ref="A313:Q313"/>
    <mergeCell ref="A314:Q314"/>
    <mergeCell ref="A316:X316"/>
    <mergeCell ref="A318:Q320"/>
    <mergeCell ref="A322:M322"/>
    <mergeCell ref="A324:G324"/>
    <mergeCell ref="I324:Q324"/>
    <mergeCell ref="A325:A326"/>
    <mergeCell ref="B325:D326"/>
    <mergeCell ref="E325:E326"/>
    <mergeCell ref="F325:F326"/>
    <mergeCell ref="G325:G326"/>
    <mergeCell ref="I325:I326"/>
    <mergeCell ref="J325:N326"/>
    <mergeCell ref="O325:O326"/>
    <mergeCell ref="P325:P326"/>
    <mergeCell ref="Q325:Q326"/>
    <mergeCell ref="I330:Q330"/>
    <mergeCell ref="I331:I332"/>
    <mergeCell ref="J331:N332"/>
    <mergeCell ref="O331:O332"/>
    <mergeCell ref="P331:P332"/>
    <mergeCell ref="Q331:Q332"/>
    <mergeCell ref="I337:Q337"/>
    <mergeCell ref="I338:I339"/>
    <mergeCell ref="J338:N339"/>
    <mergeCell ref="O338:O339"/>
    <mergeCell ref="P338:P339"/>
    <mergeCell ref="Q338:Q339"/>
    <mergeCell ref="A343:G343"/>
    <mergeCell ref="I343:Q343"/>
    <mergeCell ref="A344:A345"/>
    <mergeCell ref="B344:D345"/>
    <mergeCell ref="E344:E345"/>
    <mergeCell ref="F344:F345"/>
    <mergeCell ref="G344:G345"/>
    <mergeCell ref="I344:I345"/>
    <mergeCell ref="J344:N345"/>
    <mergeCell ref="O344:O345"/>
    <mergeCell ref="P344:P345"/>
    <mergeCell ref="Q344:Q345"/>
    <mergeCell ref="J346:N346"/>
    <mergeCell ref="A349:Q351"/>
    <mergeCell ref="A353:M353"/>
    <mergeCell ref="A355:G355"/>
    <mergeCell ref="I355:Q355"/>
    <mergeCell ref="A356:A357"/>
    <mergeCell ref="B356:D357"/>
    <mergeCell ref="E356:E357"/>
    <mergeCell ref="F356:F357"/>
    <mergeCell ref="G356:G357"/>
    <mergeCell ref="I356:I357"/>
    <mergeCell ref="J356:N357"/>
    <mergeCell ref="O356:O357"/>
    <mergeCell ref="P356:P357"/>
    <mergeCell ref="Q356:Q357"/>
    <mergeCell ref="I361:Q361"/>
    <mergeCell ref="I362:I363"/>
    <mergeCell ref="J362:N363"/>
    <mergeCell ref="O362:O363"/>
    <mergeCell ref="P362:P363"/>
    <mergeCell ref="Q362:Q363"/>
    <mergeCell ref="I368:Q368"/>
    <mergeCell ref="I369:I370"/>
    <mergeCell ref="J369:N370"/>
    <mergeCell ref="O369:O370"/>
    <mergeCell ref="P369:P370"/>
    <mergeCell ref="Q369:Q370"/>
    <mergeCell ref="A374:G374"/>
    <mergeCell ref="I374:Q374"/>
    <mergeCell ref="A375:A376"/>
    <mergeCell ref="B375:D376"/>
    <mergeCell ref="E375:E376"/>
    <mergeCell ref="F375:F376"/>
    <mergeCell ref="G375:G376"/>
    <mergeCell ref="I375:I376"/>
    <mergeCell ref="J375:N376"/>
    <mergeCell ref="O375:O376"/>
    <mergeCell ref="P375:P376"/>
    <mergeCell ref="Q375:Q376"/>
    <mergeCell ref="J377:N377"/>
    <mergeCell ref="A380:Q382"/>
    <mergeCell ref="A384:M384"/>
    <mergeCell ref="A386:G386"/>
    <mergeCell ref="I386:Q386"/>
    <mergeCell ref="A387:A388"/>
    <mergeCell ref="B387:D388"/>
    <mergeCell ref="E387:E388"/>
    <mergeCell ref="F387:F388"/>
    <mergeCell ref="G387:G388"/>
    <mergeCell ref="I387:I388"/>
    <mergeCell ref="J387:N388"/>
    <mergeCell ref="O387:O388"/>
    <mergeCell ref="P387:P388"/>
    <mergeCell ref="Q387:Q388"/>
    <mergeCell ref="I392:Q392"/>
    <mergeCell ref="I393:I394"/>
    <mergeCell ref="J393:N394"/>
    <mergeCell ref="O393:O394"/>
    <mergeCell ref="P393:P394"/>
    <mergeCell ref="Q393:Q394"/>
    <mergeCell ref="I399:Q399"/>
    <mergeCell ref="I400:I401"/>
    <mergeCell ref="J400:N401"/>
    <mergeCell ref="O400:O401"/>
    <mergeCell ref="P400:P401"/>
    <mergeCell ref="Q400:Q401"/>
    <mergeCell ref="A405:G405"/>
    <mergeCell ref="I405:Q405"/>
    <mergeCell ref="A406:A407"/>
    <mergeCell ref="B406:D407"/>
    <mergeCell ref="E406:E407"/>
    <mergeCell ref="F406:F407"/>
    <mergeCell ref="G406:G407"/>
    <mergeCell ref="I406:I407"/>
    <mergeCell ref="J406:N407"/>
    <mergeCell ref="O406:O407"/>
    <mergeCell ref="P406:P407"/>
    <mergeCell ref="Q406:Q407"/>
    <mergeCell ref="J408:N408"/>
    <mergeCell ref="A412:X412"/>
    <mergeCell ref="A414:A415"/>
    <mergeCell ref="B414:D415"/>
    <mergeCell ref="E414:F415"/>
    <mergeCell ref="G414:G415"/>
    <mergeCell ref="H414:H415"/>
    <mergeCell ref="J414:J415"/>
    <mergeCell ref="K414:M415"/>
    <mergeCell ref="N414:N415"/>
    <mergeCell ref="O414:O415"/>
    <mergeCell ref="P414:Q415"/>
    <mergeCell ref="B416:D416"/>
    <mergeCell ref="E416:F416"/>
    <mergeCell ref="K416:M416"/>
    <mergeCell ref="P416:Q416"/>
    <mergeCell ref="B417:D417"/>
    <mergeCell ref="E417:F417"/>
    <mergeCell ref="K417:M417"/>
    <mergeCell ref="P417:Q417"/>
    <mergeCell ref="B418:D418"/>
    <mergeCell ref="E418:F418"/>
    <mergeCell ref="K418:M418"/>
    <mergeCell ref="P418:Q418"/>
    <mergeCell ref="B419:D419"/>
    <mergeCell ref="E419:F419"/>
    <mergeCell ref="A421:A422"/>
    <mergeCell ref="B421:D422"/>
    <mergeCell ref="E421:F422"/>
    <mergeCell ref="G421:G422"/>
    <mergeCell ref="H421:H422"/>
    <mergeCell ref="J421:J422"/>
    <mergeCell ref="K421:M422"/>
    <mergeCell ref="N421:N422"/>
    <mergeCell ref="O421:O422"/>
    <mergeCell ref="P421:Q422"/>
    <mergeCell ref="B423:D423"/>
    <mergeCell ref="E423:F423"/>
    <mergeCell ref="K423:M423"/>
    <mergeCell ref="P423:Q423"/>
    <mergeCell ref="B424:D424"/>
    <mergeCell ref="E424:F424"/>
    <mergeCell ref="A426:A427"/>
    <mergeCell ref="B426:D427"/>
    <mergeCell ref="E426:F427"/>
    <mergeCell ref="G426:G427"/>
    <mergeCell ref="H426:H427"/>
    <mergeCell ref="J426:J427"/>
    <mergeCell ref="K426:M427"/>
    <mergeCell ref="N426:N427"/>
    <mergeCell ref="O426:O427"/>
    <mergeCell ref="P426:Q427"/>
    <mergeCell ref="B428:D428"/>
    <mergeCell ref="E428:F428"/>
    <mergeCell ref="K428:M428"/>
    <mergeCell ref="P428:Q428"/>
    <mergeCell ref="A429:A430"/>
    <mergeCell ref="B429:D430"/>
    <mergeCell ref="E429:F430"/>
    <mergeCell ref="G429:G430"/>
    <mergeCell ref="H429:H430"/>
    <mergeCell ref="J429:J430"/>
    <mergeCell ref="K429:M430"/>
    <mergeCell ref="N429:N430"/>
    <mergeCell ref="O429:O430"/>
    <mergeCell ref="P429:Q430"/>
    <mergeCell ref="B431:D431"/>
    <mergeCell ref="E431:F431"/>
    <mergeCell ref="A432:A433"/>
    <mergeCell ref="B432:D433"/>
    <mergeCell ref="E432:F433"/>
    <mergeCell ref="G432:G433"/>
    <mergeCell ref="H432:H433"/>
    <mergeCell ref="J432:J433"/>
    <mergeCell ref="K432:M433"/>
    <mergeCell ref="N432:N433"/>
    <mergeCell ref="O432:O433"/>
    <mergeCell ref="P432:Q433"/>
    <mergeCell ref="A434:A435"/>
    <mergeCell ref="B434:D435"/>
    <mergeCell ref="E434:F435"/>
    <mergeCell ref="G434:G435"/>
    <mergeCell ref="H434:H435"/>
    <mergeCell ref="K434:M434"/>
    <mergeCell ref="P434:Q434"/>
    <mergeCell ref="A438:M438"/>
    <mergeCell ref="A440:A441"/>
    <mergeCell ref="B440:D441"/>
    <mergeCell ref="E440:F441"/>
    <mergeCell ref="G440:G441"/>
    <mergeCell ref="H440:H441"/>
    <mergeCell ref="J440:J441"/>
    <mergeCell ref="K440:M441"/>
    <mergeCell ref="N440:N441"/>
    <mergeCell ref="O440:O441"/>
    <mergeCell ref="P440:Q441"/>
    <mergeCell ref="B442:D442"/>
    <mergeCell ref="E442:F442"/>
    <mergeCell ref="K442:M442"/>
    <mergeCell ref="P442:Q442"/>
    <mergeCell ref="K443:M443"/>
    <mergeCell ref="P443:Q443"/>
    <mergeCell ref="A444:A445"/>
    <mergeCell ref="B444:D445"/>
    <mergeCell ref="E444:F445"/>
    <mergeCell ref="G444:G445"/>
    <mergeCell ref="H444:H445"/>
    <mergeCell ref="K444:M444"/>
    <mergeCell ref="P444:Q444"/>
    <mergeCell ref="B446:D446"/>
    <mergeCell ref="E446:F446"/>
    <mergeCell ref="A449:X449"/>
    <mergeCell ref="A451:Q453"/>
    <mergeCell ref="A455:Q456"/>
    <mergeCell ref="A457:A458"/>
    <mergeCell ref="B457:I458"/>
    <mergeCell ref="J457:L458"/>
    <mergeCell ref="M457:N458"/>
    <mergeCell ref="O457:O458"/>
    <mergeCell ref="B459:I459"/>
    <mergeCell ref="J459:L459"/>
    <mergeCell ref="M459:N459"/>
    <mergeCell ref="B460:I460"/>
    <mergeCell ref="J460:L460"/>
    <mergeCell ref="M460:N460"/>
    <mergeCell ref="B461:I461"/>
    <mergeCell ref="B462:I462"/>
    <mergeCell ref="B463:I463"/>
    <mergeCell ref="B464:I464"/>
    <mergeCell ref="B465:I465"/>
    <mergeCell ref="J465:L465"/>
    <mergeCell ref="J461:L461"/>
    <mergeCell ref="J462:L462"/>
    <mergeCell ref="J463:L463"/>
    <mergeCell ref="M465:N465"/>
    <mergeCell ref="A471:Q472"/>
    <mergeCell ref="A473:A474"/>
    <mergeCell ref="B473:M474"/>
    <mergeCell ref="N473:N474"/>
    <mergeCell ref="O473:P474"/>
    <mergeCell ref="Q473:Q474"/>
    <mergeCell ref="M467:N467"/>
    <mergeCell ref="J467:L467"/>
    <mergeCell ref="B467:I467"/>
    <mergeCell ref="B475:M475"/>
    <mergeCell ref="O475:P475"/>
    <mergeCell ref="B476:M476"/>
    <mergeCell ref="O476:P476"/>
    <mergeCell ref="B477:M477"/>
    <mergeCell ref="O477:P477"/>
    <mergeCell ref="A479:Q480"/>
    <mergeCell ref="A481:A482"/>
    <mergeCell ref="B481:C482"/>
    <mergeCell ref="D481:F482"/>
    <mergeCell ref="G481:H482"/>
    <mergeCell ref="I481:J482"/>
    <mergeCell ref="K481:L482"/>
    <mergeCell ref="M481:N482"/>
    <mergeCell ref="O481:P482"/>
    <mergeCell ref="Q481:Q482"/>
    <mergeCell ref="A483:Q483"/>
    <mergeCell ref="B484:C485"/>
    <mergeCell ref="G484:H484"/>
    <mergeCell ref="I484:J484"/>
    <mergeCell ref="K484:L484"/>
    <mergeCell ref="M484:N484"/>
    <mergeCell ref="O484:P484"/>
    <mergeCell ref="G485:H485"/>
    <mergeCell ref="I485:J485"/>
    <mergeCell ref="K485:L485"/>
    <mergeCell ref="M485:N485"/>
    <mergeCell ref="O485:P485"/>
    <mergeCell ref="B486:C487"/>
    <mergeCell ref="G486:H486"/>
    <mergeCell ref="I486:J486"/>
    <mergeCell ref="K486:L486"/>
    <mergeCell ref="M486:N486"/>
    <mergeCell ref="O486:P486"/>
    <mergeCell ref="G487:H487"/>
    <mergeCell ref="I487:J487"/>
    <mergeCell ref="K487:L487"/>
    <mergeCell ref="M487:N487"/>
    <mergeCell ref="O487:P487"/>
    <mergeCell ref="A488:Q488"/>
    <mergeCell ref="B489:C489"/>
    <mergeCell ref="G489:H489"/>
    <mergeCell ref="I489:J489"/>
    <mergeCell ref="K489:L489"/>
    <mergeCell ref="M489:N489"/>
    <mergeCell ref="O489:P489"/>
    <mergeCell ref="A491:Q492"/>
    <mergeCell ref="A493:A494"/>
    <mergeCell ref="B493:F494"/>
    <mergeCell ref="G493:G494"/>
    <mergeCell ref="H493:I494"/>
    <mergeCell ref="J493:K494"/>
    <mergeCell ref="B495:F495"/>
    <mergeCell ref="H495:I495"/>
    <mergeCell ref="J495:K495"/>
    <mergeCell ref="A498:Q499"/>
    <mergeCell ref="A500:N500"/>
    <mergeCell ref="A502:A503"/>
    <mergeCell ref="B502:G503"/>
    <mergeCell ref="H502:J503"/>
    <mergeCell ref="K502:K503"/>
    <mergeCell ref="L502:N503"/>
    <mergeCell ref="B504:G504"/>
    <mergeCell ref="H504:J504"/>
    <mergeCell ref="L504:N504"/>
    <mergeCell ref="B505:G505"/>
    <mergeCell ref="H505:J505"/>
    <mergeCell ref="L505:N505"/>
    <mergeCell ref="B506:G506"/>
    <mergeCell ref="H506:J506"/>
    <mergeCell ref="L506:N506"/>
    <mergeCell ref="B507:G507"/>
    <mergeCell ref="H507:J507"/>
    <mergeCell ref="L507:N507"/>
    <mergeCell ref="L512:N512"/>
    <mergeCell ref="B508:G508"/>
    <mergeCell ref="H508:J508"/>
    <mergeCell ref="L508:N508"/>
    <mergeCell ref="B509:G509"/>
    <mergeCell ref="H509:J509"/>
    <mergeCell ref="L509:N509"/>
    <mergeCell ref="L514:N515"/>
    <mergeCell ref="B516:G516"/>
    <mergeCell ref="H516:J516"/>
    <mergeCell ref="L516:N516"/>
    <mergeCell ref="B510:G510"/>
    <mergeCell ref="H510:J510"/>
    <mergeCell ref="L510:N510"/>
    <mergeCell ref="B511:G511"/>
    <mergeCell ref="L511:N511"/>
    <mergeCell ref="B512:G512"/>
    <mergeCell ref="E1:G1"/>
    <mergeCell ref="H1:L1"/>
    <mergeCell ref="A519:A520"/>
    <mergeCell ref="B519:B520"/>
    <mergeCell ref="Z8:AA8"/>
    <mergeCell ref="A1:D1"/>
    <mergeCell ref="A514:A515"/>
    <mergeCell ref="B514:G515"/>
    <mergeCell ref="H514:J515"/>
    <mergeCell ref="K514:K515"/>
  </mergeCells>
  <hyperlinks>
    <hyperlink ref="M1" r:id="rId1" display="zakaz@opalubka-tut.ru"/>
    <hyperlink ref="M1:R1" r:id="rId2" display="zakaz@opalubka-tut.ru"/>
  </hyperlinks>
  <printOptions/>
  <pageMargins left="0.7875" right="0.7875" top="1.025" bottom="1.025" header="0.7875" footer="0.7875"/>
  <pageSetup firstPageNumber="1" useFirstPageNumber="1" horizontalDpi="300" verticalDpi="300" orientation="portrait" paperSize="9" r:id="rId3"/>
  <headerFooter alignWithMargins="0">
    <oddHeader>&amp;C&amp;A</oddHead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Загриев Марат Асгатович</dc:creator>
  <cp:keywords/>
  <dc:description/>
  <cp:lastModifiedBy>Загриев Марат Асгатович</cp:lastModifiedBy>
  <dcterms:created xsi:type="dcterms:W3CDTF">2015-07-24T04:13:01Z</dcterms:created>
  <dcterms:modified xsi:type="dcterms:W3CDTF">2017-01-19T06:13:05Z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